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ings Global\Resultado\22_3T\Rascunho\"/>
    </mc:Choice>
  </mc:AlternateContent>
  <bookViews>
    <workbookView xWindow="240" yWindow="465" windowWidth="19440" windowHeight="6990"/>
  </bookViews>
  <sheets>
    <sheet name="Summary" sheetId="9" r:id="rId1"/>
    <sheet name="Income Statement" sheetId="1" r:id="rId2"/>
    <sheet name="Balance Sheet" sheetId="2" r:id="rId3"/>
    <sheet name="Cash Flow" sheetId="11" r:id="rId4"/>
    <sheet name="Operational Highlights" sheetId="12" r:id="rId5"/>
    <sheet name="perBU2020" sheetId="16" r:id="rId6"/>
    <sheet name="perBU2018" sheetId="15" r:id="rId7"/>
    <sheet name="ResultperBU" sheetId="13" r:id="rId8"/>
    <sheet name="Capex and WC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 localSheetId="8">#REF!</definedName>
    <definedName name="\0" localSheetId="3">#REF!</definedName>
    <definedName name="\0" localSheetId="6">#REF!</definedName>
    <definedName name="\0" localSheetId="5">#REF!</definedName>
    <definedName name="\0">#REF!</definedName>
    <definedName name="\a" localSheetId="3">#REF!</definedName>
    <definedName name="\a" localSheetId="5">#REF!</definedName>
    <definedName name="\a">#REF!</definedName>
    <definedName name="\b" localSheetId="3">#REF!</definedName>
    <definedName name="\b" localSheetId="5">#REF!</definedName>
    <definedName name="\b">#REF!</definedName>
    <definedName name="\c" localSheetId="3">#REF!</definedName>
    <definedName name="\c" localSheetId="5">#REF!</definedName>
    <definedName name="\c">#REF!</definedName>
    <definedName name="\charles" localSheetId="3">#REF!</definedName>
    <definedName name="\charles" localSheetId="5">#REF!</definedName>
    <definedName name="\charles">#REF!</definedName>
    <definedName name="\d" localSheetId="3">#REF!</definedName>
    <definedName name="\d" localSheetId="5">#REF!</definedName>
    <definedName name="\d">#REF!</definedName>
    <definedName name="\p" localSheetId="3">#REF!</definedName>
    <definedName name="\p" localSheetId="5">#REF!</definedName>
    <definedName name="\p">#REF!</definedName>
    <definedName name="\r" localSheetId="3">#REF!</definedName>
    <definedName name="\r" localSheetId="5">#REF!</definedName>
    <definedName name="\r">#REF!</definedName>
    <definedName name="___________ari2" localSheetId="8">#N/A</definedName>
    <definedName name="___________ari2" localSheetId="3">'Cash Flow'!___________ari2</definedName>
    <definedName name="___________ari2" localSheetId="6">#N/A</definedName>
    <definedName name="___________ari2" localSheetId="5">#N/A</definedName>
    <definedName name="___________ari2">[0]!___________ari2</definedName>
    <definedName name="___________ari3" localSheetId="8">#N/A</definedName>
    <definedName name="___________ari3" localSheetId="3">'Cash Flow'!___________ari3</definedName>
    <definedName name="___________ari3" localSheetId="6">#N/A</definedName>
    <definedName name="___________ari3" localSheetId="5">#N/A</definedName>
    <definedName name="___________ari3">[0]!___________ari3</definedName>
    <definedName name="___________ari4" localSheetId="8">#N/A</definedName>
    <definedName name="___________ari4" localSheetId="3">'Cash Flow'!___________ari4</definedName>
    <definedName name="___________ari4" localSheetId="6">#N/A</definedName>
    <definedName name="___________ari4" localSheetId="5">#N/A</definedName>
    <definedName name="___________ari4">[0]!___________ari4</definedName>
    <definedName name="___________ari5" localSheetId="8">#N/A</definedName>
    <definedName name="___________ari5" localSheetId="3">'Cash Flow'!___________ari5</definedName>
    <definedName name="___________ari5" localSheetId="6">#N/A</definedName>
    <definedName name="___________ari5" localSheetId="5">#N/A</definedName>
    <definedName name="___________ari5">[0]!___________ari5</definedName>
    <definedName name="___________ari6" localSheetId="8">#N/A</definedName>
    <definedName name="___________ari6" localSheetId="3">'Cash Flow'!___________ari6</definedName>
    <definedName name="___________ari6" localSheetId="6">#N/A</definedName>
    <definedName name="___________ari6" localSheetId="5">#N/A</definedName>
    <definedName name="___________ari6">[0]!___________ari6</definedName>
    <definedName name="___________ari7" localSheetId="8">#N/A</definedName>
    <definedName name="___________ari7" localSheetId="3">'Cash Flow'!___________ari7</definedName>
    <definedName name="___________ari7" localSheetId="6">#N/A</definedName>
    <definedName name="___________ari7" localSheetId="5">#N/A</definedName>
    <definedName name="___________ari7">[0]!___________ari7</definedName>
    <definedName name="___________ari8" localSheetId="8">#N/A</definedName>
    <definedName name="___________ari8" localSheetId="3">'Cash Flow'!___________ari8</definedName>
    <definedName name="___________ari8" localSheetId="6">#N/A</definedName>
    <definedName name="___________ari8" localSheetId="5">#N/A</definedName>
    <definedName name="___________ari8">[0]!___________ari8</definedName>
    <definedName name="___________m10" localSheetId="8">#N/A</definedName>
    <definedName name="___________m10" localSheetId="3">'Cash Flow'!___________m10</definedName>
    <definedName name="___________m10" localSheetId="6">#N/A</definedName>
    <definedName name="___________m10" localSheetId="5">#N/A</definedName>
    <definedName name="___________m10">[0]!___________m10</definedName>
    <definedName name="___________m11" localSheetId="8">#N/A</definedName>
    <definedName name="___________m11" localSheetId="3">'Cash Flow'!___________m11</definedName>
    <definedName name="___________m11" localSheetId="6">#N/A</definedName>
    <definedName name="___________m11" localSheetId="5">#N/A</definedName>
    <definedName name="___________m11">[0]!___________m11</definedName>
    <definedName name="___________m2" localSheetId="8">#N/A</definedName>
    <definedName name="___________m2" localSheetId="3">'Cash Flow'!___________m2</definedName>
    <definedName name="___________m2" localSheetId="6">#N/A</definedName>
    <definedName name="___________m2" localSheetId="5">#N/A</definedName>
    <definedName name="___________m2">[0]!___________m2</definedName>
    <definedName name="___________m3" localSheetId="8">#N/A</definedName>
    <definedName name="___________m3" localSheetId="3">'Cash Flow'!___________m3</definedName>
    <definedName name="___________m3" localSheetId="6">#N/A</definedName>
    <definedName name="___________m3" localSheetId="5">#N/A</definedName>
    <definedName name="___________m3">[0]!___________m3</definedName>
    <definedName name="___________m4" localSheetId="8">#N/A</definedName>
    <definedName name="___________m4" localSheetId="3">'Cash Flow'!___________m4</definedName>
    <definedName name="___________m4" localSheetId="6">#N/A</definedName>
    <definedName name="___________m4" localSheetId="5">#N/A</definedName>
    <definedName name="___________m4">[0]!___________m4</definedName>
    <definedName name="___________m5" localSheetId="8">#N/A</definedName>
    <definedName name="___________m5" localSheetId="3">'Cash Flow'!___________m5</definedName>
    <definedName name="___________m5" localSheetId="6">#N/A</definedName>
    <definedName name="___________m5" localSheetId="5">#N/A</definedName>
    <definedName name="___________m5">[0]!___________m5</definedName>
    <definedName name="___________m6" localSheetId="8">#N/A</definedName>
    <definedName name="___________m6" localSheetId="3">'Cash Flow'!___________m6</definedName>
    <definedName name="___________m6" localSheetId="6">#N/A</definedName>
    <definedName name="___________m6" localSheetId="5">#N/A</definedName>
    <definedName name="___________m6">[0]!___________m6</definedName>
    <definedName name="___________m7" localSheetId="8">#N/A</definedName>
    <definedName name="___________m7" localSheetId="3">'Cash Flow'!___________m7</definedName>
    <definedName name="___________m7" localSheetId="6">#N/A</definedName>
    <definedName name="___________m7" localSheetId="5">#N/A</definedName>
    <definedName name="___________m7">[0]!___________m7</definedName>
    <definedName name="___________m8" localSheetId="8">#N/A</definedName>
    <definedName name="___________m8" localSheetId="3">'Cash Flow'!___________m8</definedName>
    <definedName name="___________m8" localSheetId="6">#N/A</definedName>
    <definedName name="___________m8" localSheetId="5">#N/A</definedName>
    <definedName name="___________m8">[0]!___________m8</definedName>
    <definedName name="___________m9" localSheetId="8">#N/A</definedName>
    <definedName name="___________m9" localSheetId="3">'Cash Flow'!___________m9</definedName>
    <definedName name="___________m9" localSheetId="6">#N/A</definedName>
    <definedName name="___________m9" localSheetId="5">#N/A</definedName>
    <definedName name="___________m9">[0]!___________m9</definedName>
    <definedName name="__________R" localSheetId="8">#REF!</definedName>
    <definedName name="__________R" localSheetId="3">#REF!</definedName>
    <definedName name="__________R" localSheetId="6">#REF!</definedName>
    <definedName name="__________R" localSheetId="5">#REF!</definedName>
    <definedName name="__________R">#REF!</definedName>
    <definedName name="_________ari2" localSheetId="8">#N/A</definedName>
    <definedName name="_________ari2" localSheetId="3">'Cash Flow'!_________ari2</definedName>
    <definedName name="_________ari2" localSheetId="6">#N/A</definedName>
    <definedName name="_________ari2" localSheetId="5">#N/A</definedName>
    <definedName name="_________ari2">[0]!_________ari2</definedName>
    <definedName name="_________ari3" localSheetId="8">#N/A</definedName>
    <definedName name="_________ari3" localSheetId="3">'Cash Flow'!_________ari3</definedName>
    <definedName name="_________ari3" localSheetId="6">#N/A</definedName>
    <definedName name="_________ari3" localSheetId="5">#N/A</definedName>
    <definedName name="_________ari3">[0]!_________ari3</definedName>
    <definedName name="_________ari4" localSheetId="8">#N/A</definedName>
    <definedName name="_________ari4" localSheetId="3">'Cash Flow'!_________ari4</definedName>
    <definedName name="_________ari4" localSheetId="6">#N/A</definedName>
    <definedName name="_________ari4" localSheetId="5">#N/A</definedName>
    <definedName name="_________ari4">[0]!_________ari4</definedName>
    <definedName name="_________ari5" localSheetId="8">#N/A</definedName>
    <definedName name="_________ari5" localSheetId="3">'Cash Flow'!_________ari5</definedName>
    <definedName name="_________ari5" localSheetId="6">#N/A</definedName>
    <definedName name="_________ari5" localSheetId="5">#N/A</definedName>
    <definedName name="_________ari5">[0]!_________ari5</definedName>
    <definedName name="_________ari6" localSheetId="8">#N/A</definedName>
    <definedName name="_________ari6" localSheetId="3">'Cash Flow'!_________ari6</definedName>
    <definedName name="_________ari6" localSheetId="6">#N/A</definedName>
    <definedName name="_________ari6" localSheetId="5">#N/A</definedName>
    <definedName name="_________ari6">[0]!_________ari6</definedName>
    <definedName name="_________ari7" localSheetId="8">#N/A</definedName>
    <definedName name="_________ari7" localSheetId="3">'Cash Flow'!_________ari7</definedName>
    <definedName name="_________ari7" localSheetId="6">#N/A</definedName>
    <definedName name="_________ari7" localSheetId="5">#N/A</definedName>
    <definedName name="_________ari7">[0]!_________ari7</definedName>
    <definedName name="_________ari8" localSheetId="8">#N/A</definedName>
    <definedName name="_________ari8" localSheetId="3">'Cash Flow'!_________ari8</definedName>
    <definedName name="_________ari8" localSheetId="6">#N/A</definedName>
    <definedName name="_________ari8" localSheetId="5">#N/A</definedName>
    <definedName name="_________ari8">[0]!_________ari8</definedName>
    <definedName name="_________m10" localSheetId="8">#N/A</definedName>
    <definedName name="_________m10" localSheetId="3">'Cash Flow'!_________m10</definedName>
    <definedName name="_________m10" localSheetId="6">#N/A</definedName>
    <definedName name="_________m10" localSheetId="5">#N/A</definedName>
    <definedName name="_________m10">[0]!_________m10</definedName>
    <definedName name="_________m11" localSheetId="8">#N/A</definedName>
    <definedName name="_________m11" localSheetId="3">'Cash Flow'!_________m11</definedName>
    <definedName name="_________m11" localSheetId="6">#N/A</definedName>
    <definedName name="_________m11" localSheetId="5">#N/A</definedName>
    <definedName name="_________m11">[0]!_________m11</definedName>
    <definedName name="_________m2" localSheetId="8">#N/A</definedName>
    <definedName name="_________m2" localSheetId="3">'Cash Flow'!_________m2</definedName>
    <definedName name="_________m2" localSheetId="6">#N/A</definedName>
    <definedName name="_________m2" localSheetId="5">#N/A</definedName>
    <definedName name="_________m2">[0]!_________m2</definedName>
    <definedName name="_________m3" localSheetId="8">#N/A</definedName>
    <definedName name="_________m3" localSheetId="3">'Cash Flow'!_________m3</definedName>
    <definedName name="_________m3" localSheetId="6">#N/A</definedName>
    <definedName name="_________m3" localSheetId="5">#N/A</definedName>
    <definedName name="_________m3">[0]!_________m3</definedName>
    <definedName name="_________m4" localSheetId="8">#N/A</definedName>
    <definedName name="_________m4" localSheetId="3">'Cash Flow'!_________m4</definedName>
    <definedName name="_________m4" localSheetId="6">#N/A</definedName>
    <definedName name="_________m4" localSheetId="5">#N/A</definedName>
    <definedName name="_________m4">[0]!_________m4</definedName>
    <definedName name="_________m5" localSheetId="8">#N/A</definedName>
    <definedName name="_________m5" localSheetId="3">'Cash Flow'!_________m5</definedName>
    <definedName name="_________m5" localSheetId="6">#N/A</definedName>
    <definedName name="_________m5" localSheetId="5">#N/A</definedName>
    <definedName name="_________m5">[0]!_________m5</definedName>
    <definedName name="_________m6" localSheetId="8">#N/A</definedName>
    <definedName name="_________m6" localSheetId="3">'Cash Flow'!_________m6</definedName>
    <definedName name="_________m6" localSheetId="6">#N/A</definedName>
    <definedName name="_________m6" localSheetId="5">#N/A</definedName>
    <definedName name="_________m6">[0]!_________m6</definedName>
    <definedName name="_________m7" localSheetId="8">#N/A</definedName>
    <definedName name="_________m7" localSheetId="3">'Cash Flow'!_________m7</definedName>
    <definedName name="_________m7" localSheetId="6">#N/A</definedName>
    <definedName name="_________m7" localSheetId="5">#N/A</definedName>
    <definedName name="_________m7">[0]!_________m7</definedName>
    <definedName name="_________m8" localSheetId="8">#N/A</definedName>
    <definedName name="_________m8" localSheetId="3">'Cash Flow'!_________m8</definedName>
    <definedName name="_________m8" localSheetId="6">#N/A</definedName>
    <definedName name="_________m8" localSheetId="5">#N/A</definedName>
    <definedName name="_________m8">[0]!_________m8</definedName>
    <definedName name="_________m9" localSheetId="8">#N/A</definedName>
    <definedName name="_________m9" localSheetId="3">'Cash Flow'!_________m9</definedName>
    <definedName name="_________m9" localSheetId="6">#N/A</definedName>
    <definedName name="_________m9" localSheetId="5">#N/A</definedName>
    <definedName name="_________m9">[0]!_________m9</definedName>
    <definedName name="_______ari2" localSheetId="8">#N/A</definedName>
    <definedName name="_______ari2" localSheetId="3">'Cash Flow'!_______ari2</definedName>
    <definedName name="_______ari2" localSheetId="6">#N/A</definedName>
    <definedName name="_______ari2" localSheetId="5">#N/A</definedName>
    <definedName name="_______ari2">[0]!_______ari2</definedName>
    <definedName name="_______ari3" localSheetId="8">#N/A</definedName>
    <definedName name="_______ari3" localSheetId="3">'Cash Flow'!_______ari3</definedName>
    <definedName name="_______ari3" localSheetId="6">#N/A</definedName>
    <definedName name="_______ari3" localSheetId="5">#N/A</definedName>
    <definedName name="_______ari3">[0]!_______ari3</definedName>
    <definedName name="_______ari4" localSheetId="8">#N/A</definedName>
    <definedName name="_______ari4" localSheetId="3">'Cash Flow'!_______ari4</definedName>
    <definedName name="_______ari4" localSheetId="6">#N/A</definedName>
    <definedName name="_______ari4" localSheetId="5">#N/A</definedName>
    <definedName name="_______ari4">[0]!_______ari4</definedName>
    <definedName name="_______ari5" localSheetId="8">#N/A</definedName>
    <definedName name="_______ari5" localSheetId="3">'Cash Flow'!_______ari5</definedName>
    <definedName name="_______ari5" localSheetId="6">#N/A</definedName>
    <definedName name="_______ari5" localSheetId="5">#N/A</definedName>
    <definedName name="_______ari5">[0]!_______ari5</definedName>
    <definedName name="_______ari6" localSheetId="8">#N/A</definedName>
    <definedName name="_______ari6" localSheetId="3">'Cash Flow'!_______ari6</definedName>
    <definedName name="_______ari6" localSheetId="6">#N/A</definedName>
    <definedName name="_______ari6" localSheetId="5">#N/A</definedName>
    <definedName name="_______ari6">[0]!_______ari6</definedName>
    <definedName name="_______ari7" localSheetId="8">#N/A</definedName>
    <definedName name="_______ari7" localSheetId="3">'Cash Flow'!_______ari7</definedName>
    <definedName name="_______ari7" localSheetId="6">#N/A</definedName>
    <definedName name="_______ari7" localSheetId="5">#N/A</definedName>
    <definedName name="_______ari7">[0]!_______ari7</definedName>
    <definedName name="_______ari8" localSheetId="8">#N/A</definedName>
    <definedName name="_______ari8" localSheetId="3">'Cash Flow'!_______ari8</definedName>
    <definedName name="_______ari8" localSheetId="6">#N/A</definedName>
    <definedName name="_______ari8" localSheetId="5">#N/A</definedName>
    <definedName name="_______ari8">[0]!_______ari8</definedName>
    <definedName name="_______m10" localSheetId="8">#N/A</definedName>
    <definedName name="_______m10" localSheetId="3">'Cash Flow'!_______m10</definedName>
    <definedName name="_______m10" localSheetId="6">#N/A</definedName>
    <definedName name="_______m10" localSheetId="5">#N/A</definedName>
    <definedName name="_______m10">[0]!_______m10</definedName>
    <definedName name="_______m11" localSheetId="8">#N/A</definedName>
    <definedName name="_______m11" localSheetId="3">'Cash Flow'!_______m11</definedName>
    <definedName name="_______m11" localSheetId="6">#N/A</definedName>
    <definedName name="_______m11" localSheetId="5">#N/A</definedName>
    <definedName name="_______m11">[0]!_______m11</definedName>
    <definedName name="_______m2" localSheetId="8">#N/A</definedName>
    <definedName name="_______m2" localSheetId="3">'Cash Flow'!_______m2</definedName>
    <definedName name="_______m2" localSheetId="6">#N/A</definedName>
    <definedName name="_______m2" localSheetId="5">#N/A</definedName>
    <definedName name="_______m2">[0]!_______m2</definedName>
    <definedName name="_______m3" localSheetId="8">#N/A</definedName>
    <definedName name="_______m3" localSheetId="3">'Cash Flow'!_______m3</definedName>
    <definedName name="_______m3" localSheetId="6">#N/A</definedName>
    <definedName name="_______m3" localSheetId="5">#N/A</definedName>
    <definedName name="_______m3">[0]!_______m3</definedName>
    <definedName name="_______m4" localSheetId="8">#N/A</definedName>
    <definedName name="_______m4" localSheetId="3">'Cash Flow'!_______m4</definedName>
    <definedName name="_______m4" localSheetId="6">#N/A</definedName>
    <definedName name="_______m4" localSheetId="5">#N/A</definedName>
    <definedName name="_______m4">[0]!_______m4</definedName>
    <definedName name="_______m5" localSheetId="8">#N/A</definedName>
    <definedName name="_______m5" localSheetId="3">'Cash Flow'!_______m5</definedName>
    <definedName name="_______m5" localSheetId="6">#N/A</definedName>
    <definedName name="_______m5" localSheetId="5">#N/A</definedName>
    <definedName name="_______m5">[0]!_______m5</definedName>
    <definedName name="_______m6" localSheetId="8">#N/A</definedName>
    <definedName name="_______m6" localSheetId="3">'Cash Flow'!_______m6</definedName>
    <definedName name="_______m6" localSheetId="6">#N/A</definedName>
    <definedName name="_______m6" localSheetId="5">#N/A</definedName>
    <definedName name="_______m6">[0]!_______m6</definedName>
    <definedName name="_______m7" localSheetId="8">#N/A</definedName>
    <definedName name="_______m7" localSheetId="3">'Cash Flow'!_______m7</definedName>
    <definedName name="_______m7" localSheetId="6">#N/A</definedName>
    <definedName name="_______m7" localSheetId="5">#N/A</definedName>
    <definedName name="_______m7">[0]!_______m7</definedName>
    <definedName name="_______m8" localSheetId="8">#N/A</definedName>
    <definedName name="_______m8" localSheetId="3">'Cash Flow'!_______m8</definedName>
    <definedName name="_______m8" localSheetId="6">#N/A</definedName>
    <definedName name="_______m8" localSheetId="5">#N/A</definedName>
    <definedName name="_______m8">[0]!_______m8</definedName>
    <definedName name="_______m9" localSheetId="8">#N/A</definedName>
    <definedName name="_______m9" localSheetId="3">'Cash Flow'!_______m9</definedName>
    <definedName name="_______m9" localSheetId="6">#N/A</definedName>
    <definedName name="_______m9" localSheetId="5">#N/A</definedName>
    <definedName name="_______m9">[0]!_______m9</definedName>
    <definedName name="______ari2" localSheetId="8">#N/A</definedName>
    <definedName name="______ari2" localSheetId="3">'Cash Flow'!______ari2</definedName>
    <definedName name="______ari2" localSheetId="6">#N/A</definedName>
    <definedName name="______ari2" localSheetId="5">#N/A</definedName>
    <definedName name="______ari2">[0]!______ari2</definedName>
    <definedName name="______ari3" localSheetId="8">#N/A</definedName>
    <definedName name="______ari3" localSheetId="3">'Cash Flow'!______ari3</definedName>
    <definedName name="______ari3" localSheetId="6">#N/A</definedName>
    <definedName name="______ari3" localSheetId="5">#N/A</definedName>
    <definedName name="______ari3">[0]!______ari3</definedName>
    <definedName name="______ari4" localSheetId="8">#N/A</definedName>
    <definedName name="______ari4" localSheetId="3">'Cash Flow'!______ari4</definedName>
    <definedName name="______ari4" localSheetId="6">#N/A</definedName>
    <definedName name="______ari4" localSheetId="5">#N/A</definedName>
    <definedName name="______ari4">[0]!______ari4</definedName>
    <definedName name="______ari5" localSheetId="8">#N/A</definedName>
    <definedName name="______ari5" localSheetId="3">'Cash Flow'!______ari5</definedName>
    <definedName name="______ari5" localSheetId="6">#N/A</definedName>
    <definedName name="______ari5" localSheetId="5">#N/A</definedName>
    <definedName name="______ari5">[0]!______ari5</definedName>
    <definedName name="______ari6" localSheetId="8">#N/A</definedName>
    <definedName name="______ari6" localSheetId="3">'Cash Flow'!______ari6</definedName>
    <definedName name="______ari6" localSheetId="6">#N/A</definedName>
    <definedName name="______ari6" localSheetId="5">#N/A</definedName>
    <definedName name="______ari6">[0]!______ari6</definedName>
    <definedName name="______ari7" localSheetId="8">#N/A</definedName>
    <definedName name="______ari7" localSheetId="3">'Cash Flow'!______ari7</definedName>
    <definedName name="______ari7" localSheetId="6">#N/A</definedName>
    <definedName name="______ari7" localSheetId="5">#N/A</definedName>
    <definedName name="______ari7">[0]!______ari7</definedName>
    <definedName name="______ari8" localSheetId="8">#N/A</definedName>
    <definedName name="______ari8" localSheetId="3">'Cash Flow'!______ari8</definedName>
    <definedName name="______ari8" localSheetId="6">#N/A</definedName>
    <definedName name="______ari8" localSheetId="5">#N/A</definedName>
    <definedName name="______ari8">[0]!______ari8</definedName>
    <definedName name="______m10" localSheetId="8">#N/A</definedName>
    <definedName name="______m10" localSheetId="3">'Cash Flow'!______m10</definedName>
    <definedName name="______m10" localSheetId="6">#N/A</definedName>
    <definedName name="______m10" localSheetId="5">#N/A</definedName>
    <definedName name="______m10">[0]!______m10</definedName>
    <definedName name="______m11" localSheetId="8">#N/A</definedName>
    <definedName name="______m11" localSheetId="3">'Cash Flow'!______m11</definedName>
    <definedName name="______m11" localSheetId="6">#N/A</definedName>
    <definedName name="______m11" localSheetId="5">#N/A</definedName>
    <definedName name="______m11">[0]!______m11</definedName>
    <definedName name="______m2" localSheetId="8">#N/A</definedName>
    <definedName name="______m2" localSheetId="3">'Cash Flow'!______m2</definedName>
    <definedName name="______m2" localSheetId="6">#N/A</definedName>
    <definedName name="______m2" localSheetId="5">#N/A</definedName>
    <definedName name="______m2">[0]!______m2</definedName>
    <definedName name="______m3" localSheetId="8">#N/A</definedName>
    <definedName name="______m3" localSheetId="3">'Cash Flow'!______m3</definedName>
    <definedName name="______m3" localSheetId="6">#N/A</definedName>
    <definedName name="______m3" localSheetId="5">#N/A</definedName>
    <definedName name="______m3">[0]!______m3</definedName>
    <definedName name="______m4" localSheetId="8">#N/A</definedName>
    <definedName name="______m4" localSheetId="3">'Cash Flow'!______m4</definedName>
    <definedName name="______m4" localSheetId="6">#N/A</definedName>
    <definedName name="______m4" localSheetId="5">#N/A</definedName>
    <definedName name="______m4">[0]!______m4</definedName>
    <definedName name="______m5" localSheetId="8">#N/A</definedName>
    <definedName name="______m5" localSheetId="3">'Cash Flow'!______m5</definedName>
    <definedName name="______m5" localSheetId="6">#N/A</definedName>
    <definedName name="______m5" localSheetId="5">#N/A</definedName>
    <definedName name="______m5">[0]!______m5</definedName>
    <definedName name="______m6" localSheetId="8">#N/A</definedName>
    <definedName name="______m6" localSheetId="3">'Cash Flow'!______m6</definedName>
    <definedName name="______m6" localSheetId="6">#N/A</definedName>
    <definedName name="______m6" localSheetId="5">#N/A</definedName>
    <definedName name="______m6">[0]!______m6</definedName>
    <definedName name="______m7" localSheetId="8">#N/A</definedName>
    <definedName name="______m7" localSheetId="3">'Cash Flow'!______m7</definedName>
    <definedName name="______m7" localSheetId="6">#N/A</definedName>
    <definedName name="______m7" localSheetId="5">#N/A</definedName>
    <definedName name="______m7">[0]!______m7</definedName>
    <definedName name="______m8" localSheetId="8">#N/A</definedName>
    <definedName name="______m8" localSheetId="3">'Cash Flow'!______m8</definedName>
    <definedName name="______m8" localSheetId="6">#N/A</definedName>
    <definedName name="______m8" localSheetId="5">#N/A</definedName>
    <definedName name="______m8">[0]!______m8</definedName>
    <definedName name="______m9" localSheetId="8">#N/A</definedName>
    <definedName name="______m9" localSheetId="3">'Cash Flow'!______m9</definedName>
    <definedName name="______m9" localSheetId="6">#N/A</definedName>
    <definedName name="______m9" localSheetId="5">#N/A</definedName>
    <definedName name="______m9">[0]!______m9</definedName>
    <definedName name="______xlfn.BAHTTEXT" hidden="1">#NAME?</definedName>
    <definedName name="_____ari2" localSheetId="8">#N/A</definedName>
    <definedName name="_____ari2" localSheetId="3">'Cash Flow'!_____ari2</definedName>
    <definedName name="_____ari2" localSheetId="6">#N/A</definedName>
    <definedName name="_____ari2" localSheetId="5">#N/A</definedName>
    <definedName name="_____ari2">[0]!_____ari2</definedName>
    <definedName name="_____ari3" localSheetId="8">#N/A</definedName>
    <definedName name="_____ari3" localSheetId="3">'Cash Flow'!_____ari3</definedName>
    <definedName name="_____ari3" localSheetId="6">#N/A</definedName>
    <definedName name="_____ari3" localSheetId="5">#N/A</definedName>
    <definedName name="_____ari3">[0]!_____ari3</definedName>
    <definedName name="_____ari4" localSheetId="8">#N/A</definedName>
    <definedName name="_____ari4" localSheetId="3">'Cash Flow'!_____ari4</definedName>
    <definedName name="_____ari4" localSheetId="6">#N/A</definedName>
    <definedName name="_____ari4" localSheetId="5">#N/A</definedName>
    <definedName name="_____ari4">[0]!_____ari4</definedName>
    <definedName name="_____ari5" localSheetId="8">#N/A</definedName>
    <definedName name="_____ari5" localSheetId="3">'Cash Flow'!_____ari5</definedName>
    <definedName name="_____ari5" localSheetId="6">#N/A</definedName>
    <definedName name="_____ari5" localSheetId="5">#N/A</definedName>
    <definedName name="_____ari5">[0]!_____ari5</definedName>
    <definedName name="_____ari6" localSheetId="8">#N/A</definedName>
    <definedName name="_____ari6" localSheetId="3">'Cash Flow'!_____ari6</definedName>
    <definedName name="_____ari6" localSheetId="6">#N/A</definedName>
    <definedName name="_____ari6" localSheetId="5">#N/A</definedName>
    <definedName name="_____ari6">[0]!_____ari6</definedName>
    <definedName name="_____ari7" localSheetId="8">#N/A</definedName>
    <definedName name="_____ari7" localSheetId="3">'Cash Flow'!_____ari7</definedName>
    <definedName name="_____ari7" localSheetId="6">#N/A</definedName>
    <definedName name="_____ari7" localSheetId="5">#N/A</definedName>
    <definedName name="_____ari7">[0]!_____ari7</definedName>
    <definedName name="_____ari8" localSheetId="8">#N/A</definedName>
    <definedName name="_____ari8" localSheetId="3">'Cash Flow'!_____ari8</definedName>
    <definedName name="_____ari8" localSheetId="6">#N/A</definedName>
    <definedName name="_____ari8" localSheetId="5">#N/A</definedName>
    <definedName name="_____ari8">[0]!_____ari8</definedName>
    <definedName name="_____m10" localSheetId="8">#N/A</definedName>
    <definedName name="_____m10" localSheetId="3">'Cash Flow'!_____m10</definedName>
    <definedName name="_____m10" localSheetId="6">#N/A</definedName>
    <definedName name="_____m10" localSheetId="5">#N/A</definedName>
    <definedName name="_____m10">[0]!_____m10</definedName>
    <definedName name="_____m11" localSheetId="8">#N/A</definedName>
    <definedName name="_____m11" localSheetId="3">'Cash Flow'!_____m11</definedName>
    <definedName name="_____m11" localSheetId="6">#N/A</definedName>
    <definedName name="_____m11" localSheetId="5">#N/A</definedName>
    <definedName name="_____m11">[0]!_____m11</definedName>
    <definedName name="_____m2" localSheetId="8">#N/A</definedName>
    <definedName name="_____m2" localSheetId="3">'Cash Flow'!_____m2</definedName>
    <definedName name="_____m2" localSheetId="6">#N/A</definedName>
    <definedName name="_____m2" localSheetId="5">#N/A</definedName>
    <definedName name="_____m2">[0]!_____m2</definedName>
    <definedName name="_____m3" localSheetId="8">#N/A</definedName>
    <definedName name="_____m3" localSheetId="3">'Cash Flow'!_____m3</definedName>
    <definedName name="_____m3" localSheetId="6">#N/A</definedName>
    <definedName name="_____m3" localSheetId="5">#N/A</definedName>
    <definedName name="_____m3">[0]!_____m3</definedName>
    <definedName name="_____m4" localSheetId="8">#N/A</definedName>
    <definedName name="_____m4" localSheetId="3">'Cash Flow'!_____m4</definedName>
    <definedName name="_____m4" localSheetId="6">#N/A</definedName>
    <definedName name="_____m4" localSheetId="5">#N/A</definedName>
    <definedName name="_____m4">[0]!_____m4</definedName>
    <definedName name="_____m5" localSheetId="8">#N/A</definedName>
    <definedName name="_____m5" localSheetId="3">'Cash Flow'!_____m5</definedName>
    <definedName name="_____m5" localSheetId="6">#N/A</definedName>
    <definedName name="_____m5" localSheetId="5">#N/A</definedName>
    <definedName name="_____m5">[0]!_____m5</definedName>
    <definedName name="_____m6" localSheetId="8">#N/A</definedName>
    <definedName name="_____m6" localSheetId="3">'Cash Flow'!_____m6</definedName>
    <definedName name="_____m6" localSheetId="6">#N/A</definedName>
    <definedName name="_____m6" localSheetId="5">#N/A</definedName>
    <definedName name="_____m6">[0]!_____m6</definedName>
    <definedName name="_____m7" localSheetId="8">#N/A</definedName>
    <definedName name="_____m7" localSheetId="3">'Cash Flow'!_____m7</definedName>
    <definedName name="_____m7" localSheetId="6">#N/A</definedName>
    <definedName name="_____m7" localSheetId="5">#N/A</definedName>
    <definedName name="_____m7">[0]!_____m7</definedName>
    <definedName name="_____m8" localSheetId="8">#N/A</definedName>
    <definedName name="_____m8" localSheetId="3">'Cash Flow'!_____m8</definedName>
    <definedName name="_____m8" localSheetId="6">#N/A</definedName>
    <definedName name="_____m8" localSheetId="5">#N/A</definedName>
    <definedName name="_____m8">[0]!_____m8</definedName>
    <definedName name="_____m9" localSheetId="8">#N/A</definedName>
    <definedName name="_____m9" localSheetId="3">'Cash Flow'!_____m9</definedName>
    <definedName name="_____m9" localSheetId="6">#N/A</definedName>
    <definedName name="_____m9" localSheetId="5">#N/A</definedName>
    <definedName name="_____m9">[0]!_____m9</definedName>
    <definedName name="____ari2" localSheetId="8">#N/A</definedName>
    <definedName name="____ari2" localSheetId="3">'Cash Flow'!____ari2</definedName>
    <definedName name="____ari2" localSheetId="6">#N/A</definedName>
    <definedName name="____ari2" localSheetId="5">#N/A</definedName>
    <definedName name="____ari2">[0]!____ari2</definedName>
    <definedName name="____ari3" localSheetId="8">#N/A</definedName>
    <definedName name="____ari3" localSheetId="3">'Cash Flow'!____ari3</definedName>
    <definedName name="____ari3" localSheetId="6">#N/A</definedName>
    <definedName name="____ari3" localSheetId="5">#N/A</definedName>
    <definedName name="____ari3">[0]!____ari3</definedName>
    <definedName name="____ari4" localSheetId="8">#N/A</definedName>
    <definedName name="____ari4" localSheetId="3">'Cash Flow'!____ari4</definedName>
    <definedName name="____ari4" localSheetId="6">#N/A</definedName>
    <definedName name="____ari4" localSheetId="5">#N/A</definedName>
    <definedName name="____ari4">[0]!____ari4</definedName>
    <definedName name="____ari5" localSheetId="8">#N/A</definedName>
    <definedName name="____ari5" localSheetId="3">'Cash Flow'!____ari5</definedName>
    <definedName name="____ari5" localSheetId="6">#N/A</definedName>
    <definedName name="____ari5" localSheetId="5">#N/A</definedName>
    <definedName name="____ari5">[0]!____ari5</definedName>
    <definedName name="____ari6" localSheetId="8">#N/A</definedName>
    <definedName name="____ari6" localSheetId="3">'Cash Flow'!____ari6</definedName>
    <definedName name="____ari6" localSheetId="6">#N/A</definedName>
    <definedName name="____ari6" localSheetId="5">#N/A</definedName>
    <definedName name="____ari6">[0]!____ari6</definedName>
    <definedName name="____ari7" localSheetId="8">#N/A</definedName>
    <definedName name="____ari7" localSheetId="3">'Cash Flow'!____ari7</definedName>
    <definedName name="____ari7" localSheetId="6">#N/A</definedName>
    <definedName name="____ari7" localSheetId="5">#N/A</definedName>
    <definedName name="____ari7">[0]!____ari7</definedName>
    <definedName name="____ari8" localSheetId="8">#N/A</definedName>
    <definedName name="____ari8" localSheetId="3">'Cash Flow'!____ari8</definedName>
    <definedName name="____ari8" localSheetId="6">#N/A</definedName>
    <definedName name="____ari8" localSheetId="5">#N/A</definedName>
    <definedName name="____ari8">[0]!____ari8</definedName>
    <definedName name="____m10" localSheetId="8">#N/A</definedName>
    <definedName name="____m10" localSheetId="3">'Cash Flow'!____m10</definedName>
    <definedName name="____m10" localSheetId="6">#N/A</definedName>
    <definedName name="____m10" localSheetId="5">#N/A</definedName>
    <definedName name="____m10">[0]!____m10</definedName>
    <definedName name="____m11" localSheetId="8">#N/A</definedName>
    <definedName name="____m11" localSheetId="3">'Cash Flow'!____m11</definedName>
    <definedName name="____m11" localSheetId="6">#N/A</definedName>
    <definedName name="____m11" localSheetId="5">#N/A</definedName>
    <definedName name="____m11">[0]!____m11</definedName>
    <definedName name="____m2" localSheetId="8">#N/A</definedName>
    <definedName name="____m2" localSheetId="3">'Cash Flow'!____m2</definedName>
    <definedName name="____m2" localSheetId="6">#N/A</definedName>
    <definedName name="____m2" localSheetId="5">#N/A</definedName>
    <definedName name="____m2">[0]!____m2</definedName>
    <definedName name="____m3" localSheetId="8">#N/A</definedName>
    <definedName name="____m3" localSheetId="3">'Cash Flow'!____m3</definedName>
    <definedName name="____m3" localSheetId="6">#N/A</definedName>
    <definedName name="____m3" localSheetId="5">#N/A</definedName>
    <definedName name="____m3">[0]!____m3</definedName>
    <definedName name="____m4" localSheetId="8">#N/A</definedName>
    <definedName name="____m4" localSheetId="3">'Cash Flow'!____m4</definedName>
    <definedName name="____m4" localSheetId="6">#N/A</definedName>
    <definedName name="____m4" localSheetId="5">#N/A</definedName>
    <definedName name="____m4">[0]!____m4</definedName>
    <definedName name="____m5" localSheetId="8">#N/A</definedName>
    <definedName name="____m5" localSheetId="3">'Cash Flow'!____m5</definedName>
    <definedName name="____m5" localSheetId="6">#N/A</definedName>
    <definedName name="____m5" localSheetId="5">#N/A</definedName>
    <definedName name="____m5">[0]!____m5</definedName>
    <definedName name="____m6" localSheetId="8">#N/A</definedName>
    <definedName name="____m6" localSheetId="3">'Cash Flow'!____m6</definedName>
    <definedName name="____m6" localSheetId="6">#N/A</definedName>
    <definedName name="____m6" localSheetId="5">#N/A</definedName>
    <definedName name="____m6">[0]!____m6</definedName>
    <definedName name="____m7" localSheetId="8">#N/A</definedName>
    <definedName name="____m7" localSheetId="3">'Cash Flow'!____m7</definedName>
    <definedName name="____m7" localSheetId="6">#N/A</definedName>
    <definedName name="____m7" localSheetId="5">#N/A</definedName>
    <definedName name="____m7">[0]!____m7</definedName>
    <definedName name="____m8" localSheetId="8">#N/A</definedName>
    <definedName name="____m8" localSheetId="3">'Cash Flow'!____m8</definedName>
    <definedName name="____m8" localSheetId="6">#N/A</definedName>
    <definedName name="____m8" localSheetId="5">#N/A</definedName>
    <definedName name="____m8">[0]!____m8</definedName>
    <definedName name="____m9" localSheetId="8">#N/A</definedName>
    <definedName name="____m9" localSheetId="3">'Cash Flow'!____m9</definedName>
    <definedName name="____m9" localSheetId="6">#N/A</definedName>
    <definedName name="____m9" localSheetId="5">#N/A</definedName>
    <definedName name="____m9">[0]!____m9</definedName>
    <definedName name="___ari2" localSheetId="8">#N/A</definedName>
    <definedName name="___ari2" localSheetId="3">'Cash Flow'!___ari2</definedName>
    <definedName name="___ari2" localSheetId="6">#N/A</definedName>
    <definedName name="___ari2" localSheetId="5">#N/A</definedName>
    <definedName name="___ari2">[0]!___ari2</definedName>
    <definedName name="___ari3" localSheetId="8">#N/A</definedName>
    <definedName name="___ari3" localSheetId="3">'Cash Flow'!___ari3</definedName>
    <definedName name="___ari3" localSheetId="6">#N/A</definedName>
    <definedName name="___ari3" localSheetId="5">#N/A</definedName>
    <definedName name="___ari3">[0]!___ari3</definedName>
    <definedName name="___ari4" localSheetId="8">#N/A</definedName>
    <definedName name="___ari4" localSheetId="3">'Cash Flow'!___ari4</definedName>
    <definedName name="___ari4" localSheetId="6">#N/A</definedName>
    <definedName name="___ari4" localSheetId="5">#N/A</definedName>
    <definedName name="___ari4">[0]!___ari4</definedName>
    <definedName name="___ari5" localSheetId="8">#N/A</definedName>
    <definedName name="___ari5" localSheetId="3">'Cash Flow'!___ari5</definedName>
    <definedName name="___ari5" localSheetId="6">#N/A</definedName>
    <definedName name="___ari5" localSheetId="5">#N/A</definedName>
    <definedName name="___ari5">[0]!___ari5</definedName>
    <definedName name="___ari6" localSheetId="8">#N/A</definedName>
    <definedName name="___ari6" localSheetId="3">'Cash Flow'!___ari6</definedName>
    <definedName name="___ari6" localSheetId="6">#N/A</definedName>
    <definedName name="___ari6" localSheetId="5">#N/A</definedName>
    <definedName name="___ari6">[0]!___ari6</definedName>
    <definedName name="___ari7" localSheetId="8">#N/A</definedName>
    <definedName name="___ari7" localSheetId="3">'Cash Flow'!___ari7</definedName>
    <definedName name="___ari7" localSheetId="6">#N/A</definedName>
    <definedName name="___ari7" localSheetId="5">#N/A</definedName>
    <definedName name="___ari7">[0]!___ari7</definedName>
    <definedName name="___ari8" localSheetId="8">#N/A</definedName>
    <definedName name="___ari8" localSheetId="3">'Cash Flow'!___ari8</definedName>
    <definedName name="___ari8" localSheetId="6">#N/A</definedName>
    <definedName name="___ari8" localSheetId="5">#N/A</definedName>
    <definedName name="___ari8">[0]!___ari8</definedName>
    <definedName name="___m10" localSheetId="8">#N/A</definedName>
    <definedName name="___m10" localSheetId="3">'Cash Flow'!___m10</definedName>
    <definedName name="___m10" localSheetId="6">#N/A</definedName>
    <definedName name="___m10" localSheetId="5">#N/A</definedName>
    <definedName name="___m10">[0]!___m10</definedName>
    <definedName name="___m11" localSheetId="8">#N/A</definedName>
    <definedName name="___m11" localSheetId="3">'Cash Flow'!___m11</definedName>
    <definedName name="___m11" localSheetId="6">#N/A</definedName>
    <definedName name="___m11" localSheetId="5">#N/A</definedName>
    <definedName name="___m11">[0]!___m11</definedName>
    <definedName name="___m2" localSheetId="8">#N/A</definedName>
    <definedName name="___m2" localSheetId="3">'Cash Flow'!___m2</definedName>
    <definedName name="___m2" localSheetId="6">#N/A</definedName>
    <definedName name="___m2" localSheetId="5">#N/A</definedName>
    <definedName name="___m2">[0]!___m2</definedName>
    <definedName name="___m3" localSheetId="8">#N/A</definedName>
    <definedName name="___m3" localSheetId="3">'Cash Flow'!___m3</definedName>
    <definedName name="___m3" localSheetId="6">#N/A</definedName>
    <definedName name="___m3" localSheetId="5">#N/A</definedName>
    <definedName name="___m3">[0]!___m3</definedName>
    <definedName name="___m4" localSheetId="8">#N/A</definedName>
    <definedName name="___m4" localSheetId="3">'Cash Flow'!___m4</definedName>
    <definedName name="___m4" localSheetId="6">#N/A</definedName>
    <definedName name="___m4" localSheetId="5">#N/A</definedName>
    <definedName name="___m4">[0]!___m4</definedName>
    <definedName name="___m5" localSheetId="8">#N/A</definedName>
    <definedName name="___m5" localSheetId="3">'Cash Flow'!___m5</definedName>
    <definedName name="___m5" localSheetId="6">#N/A</definedName>
    <definedName name="___m5" localSheetId="5">#N/A</definedName>
    <definedName name="___m5">[0]!___m5</definedName>
    <definedName name="___m6" localSheetId="8">#N/A</definedName>
    <definedName name="___m6" localSheetId="3">'Cash Flow'!___m6</definedName>
    <definedName name="___m6" localSheetId="6">#N/A</definedName>
    <definedName name="___m6" localSheetId="5">#N/A</definedName>
    <definedName name="___m6">[0]!___m6</definedName>
    <definedName name="___m7" localSheetId="8">#N/A</definedName>
    <definedName name="___m7" localSheetId="3">'Cash Flow'!___m7</definedName>
    <definedName name="___m7" localSheetId="6">#N/A</definedName>
    <definedName name="___m7" localSheetId="5">#N/A</definedName>
    <definedName name="___m7">[0]!___m7</definedName>
    <definedName name="___m8" localSheetId="8">#N/A</definedName>
    <definedName name="___m8" localSheetId="3">'Cash Flow'!___m8</definedName>
    <definedName name="___m8" localSheetId="6">#N/A</definedName>
    <definedName name="___m8" localSheetId="5">#N/A</definedName>
    <definedName name="___m8">[0]!___m8</definedName>
    <definedName name="___m9" localSheetId="8">#N/A</definedName>
    <definedName name="___m9" localSheetId="3">'Cash Flow'!___m9</definedName>
    <definedName name="___m9" localSheetId="6">#N/A</definedName>
    <definedName name="___m9" localSheetId="5">#N/A</definedName>
    <definedName name="___m9">[0]!___m9</definedName>
    <definedName name="___R" localSheetId="8">#REF!</definedName>
    <definedName name="___R" localSheetId="3">#REF!</definedName>
    <definedName name="___R" localSheetId="6">#REF!</definedName>
    <definedName name="___R" localSheetId="5">#REF!</definedName>
    <definedName name="___R">#REF!</definedName>
    <definedName name="___xlfn.BAHTTEXT" hidden="1">#NAME?</definedName>
    <definedName name="__ari2">[1]!_xlbgnm.ari2</definedName>
    <definedName name="__ari3">[1]!_xlbgnm.ari3</definedName>
    <definedName name="__ari4">[1]!_xlbgnm.ari4</definedName>
    <definedName name="__ari5">[1]!_xlbgnm.ari5</definedName>
    <definedName name="__ari6">[1]!_xlbgnm.ari6</definedName>
    <definedName name="__ari7">[1]!_xlbgnm.ari7</definedName>
    <definedName name="__ari8">[1]!_xlbgnm.ari8</definedName>
    <definedName name="__m10">[1]!_xlbgnm.m10</definedName>
    <definedName name="__m11">[1]!_xlbgnm.m11</definedName>
    <definedName name="__m2">[1]!_xlbgnm.m2</definedName>
    <definedName name="__m3">[1]!_xlbgnm.m3</definedName>
    <definedName name="__m4">[1]!_xlbgnm.m4</definedName>
    <definedName name="__m5">[1]!_xlbgnm.m5</definedName>
    <definedName name="__m6">[1]!_xlbgnm.m6</definedName>
    <definedName name="__m7">[1]!_xlbgnm.m7</definedName>
    <definedName name="__m8">[1]!_xlbgnm.m8</definedName>
    <definedName name="__m9">[1]!_xlbgnm.m9</definedName>
    <definedName name="__R" localSheetId="8">#REF!</definedName>
    <definedName name="__R" localSheetId="3">#REF!</definedName>
    <definedName name="__R" localSheetId="6">#REF!</definedName>
    <definedName name="__R" localSheetId="5">#REF!</definedName>
    <definedName name="__R">#REF!</definedName>
    <definedName name="__xlfn.BAHTTEXT" hidden="1">#NAME?</definedName>
    <definedName name="_4655a" localSheetId="8">#REF!</definedName>
    <definedName name="_4655a" localSheetId="3">#REF!</definedName>
    <definedName name="_4655a" localSheetId="6">#REF!</definedName>
    <definedName name="_4655a" localSheetId="5">#REF!</definedName>
    <definedName name="_4655a">#REF!</definedName>
    <definedName name="_ari2">#N/A</definedName>
    <definedName name="_ari3">#N/A</definedName>
    <definedName name="_ari4">#N/A</definedName>
    <definedName name="_ari5">#N/A</definedName>
    <definedName name="_ari6">#N/A</definedName>
    <definedName name="_ari7">#N/A</definedName>
    <definedName name="_ari8">#N/A</definedName>
    <definedName name="_Key2" localSheetId="8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hidden="1">#REF!</definedName>
    <definedName name="_m10">#N/A</definedName>
    <definedName name="_m11">#N/A</definedName>
    <definedName name="_m2">#N/A</definedName>
    <definedName name="_m3">#N/A</definedName>
    <definedName name="_m4">#N/A</definedName>
    <definedName name="_m5">#N/A</definedName>
    <definedName name="_m6">#N/A</definedName>
    <definedName name="_m7">#N/A</definedName>
    <definedName name="_m8">#N/A</definedName>
    <definedName name="_m9">#N/A</definedName>
    <definedName name="_Order1" hidden="1">255</definedName>
    <definedName name="_Order2" hidden="1">255</definedName>
    <definedName name="_R" localSheetId="8">#REF!</definedName>
    <definedName name="_R" localSheetId="3">#REF!</definedName>
    <definedName name="_R" localSheetId="6">#REF!</definedName>
    <definedName name="_R" localSheetId="5">#REF!</definedName>
    <definedName name="_R">#REF!</definedName>
    <definedName name="_Table1_In1" localSheetId="3" hidden="1">#REF!</definedName>
    <definedName name="_Table1_In1" localSheetId="5" hidden="1">#REF!</definedName>
    <definedName name="_Table1_In1" hidden="1">#REF!</definedName>
    <definedName name="_Table1_Out" localSheetId="3" hidden="1">#REF!</definedName>
    <definedName name="_Table1_Out" localSheetId="5" hidden="1">#REF!</definedName>
    <definedName name="_Table1_Out" hidden="1">#REF!</definedName>
    <definedName name="A" localSheetId="3">#REF!</definedName>
    <definedName name="A" localSheetId="5">#REF!</definedName>
    <definedName name="A">#REF!</definedName>
    <definedName name="AA">[2]Periodo!$B$6</definedName>
    <definedName name="AAA">[2]Periodo!$B$7</definedName>
    <definedName name="AAAA" localSheetId="8">#REF!</definedName>
    <definedName name="AAAA" localSheetId="3">#REF!</definedName>
    <definedName name="AAAA" localSheetId="6">#REF!</definedName>
    <definedName name="AAAA" localSheetId="5">#REF!</definedName>
    <definedName name="AAAA">#REF!</definedName>
    <definedName name="AC" localSheetId="3">#REF!</definedName>
    <definedName name="AC" localSheetId="5">#REF!</definedName>
    <definedName name="AC">#REF!</definedName>
    <definedName name="Accounts_receivable_discounted" localSheetId="3">'[3]Projection BR GAAP R$'!#REF!</definedName>
    <definedName name="Accounts_receivable_discounted" localSheetId="5">'[3]Projection BR GAAP R$'!#REF!</definedName>
    <definedName name="Accounts_receivable_discounted">'[3]Projection BR GAAP R$'!#REF!</definedName>
    <definedName name="Accumulated_Amortizat" localSheetId="5">[4]PROJECTION!#REF!</definedName>
    <definedName name="Accumulated_Amortizat">[4]PROJECTION!#REF!</definedName>
    <definedName name="Adm" localSheetId="8">#REF!</definedName>
    <definedName name="Adm" localSheetId="3">#REF!</definedName>
    <definedName name="Adm" localSheetId="6">#REF!</definedName>
    <definedName name="Adm" localSheetId="5">#REF!</definedName>
    <definedName name="Adm">#REF!</definedName>
    <definedName name="ADM___OTHER_EXPENSES" localSheetId="8">'[3]Projection BR GAAP R$'!#REF!</definedName>
    <definedName name="ADM___OTHER_EXPENSES" localSheetId="3">'[3]Projection BR GAAP R$'!#REF!</definedName>
    <definedName name="ADM___OTHER_EXPENSES" localSheetId="6">'[3]Projection BR GAAP R$'!#REF!</definedName>
    <definedName name="ADM___OTHER_EXPENSES" localSheetId="5">'[3]Projection BR GAAP R$'!#REF!</definedName>
    <definedName name="ADM___OTHER_EXPENSES">'[3]Projection BR GAAP R$'!#REF!</definedName>
    <definedName name="ADM___OTHER_EXPENSES____of_Rev" localSheetId="6">'[3]Projection BR GAAP R$'!#REF!</definedName>
    <definedName name="ADM___OTHER_EXPENSES____of_Rev" localSheetId="5">'[3]Projection BR GAAP R$'!#REF!</definedName>
    <definedName name="ADM___OTHER_EXPENSES____of_Rev">'[3]Projection BR GAAP R$'!#REF!</definedName>
    <definedName name="Advance_in_Foreign_Bills" localSheetId="5">'[3]Projection BR GAAP R$'!#REF!</definedName>
    <definedName name="Advance_in_Foreign_Bills">'[3]Projection BR GAAP R$'!#REF!</definedName>
    <definedName name="ADVANCE_IN_FOREIGN_BILLS____Receiv" localSheetId="5">'[3]Projection BR GAAP R$'!#REF!</definedName>
    <definedName name="ADVANCE_IN_FOREIGN_BILLS____Receiv">'[3]Projection BR GAAP R$'!#REF!</definedName>
    <definedName name="agostoo" localSheetId="8">#REF!</definedName>
    <definedName name="agostoo" localSheetId="3">#REF!</definedName>
    <definedName name="agostoo" localSheetId="6">#REF!</definedName>
    <definedName name="agostoo" localSheetId="5">#REF!</definedName>
    <definedName name="agostoo">#REF!</definedName>
    <definedName name="AGUA" localSheetId="3">#REF!</definedName>
    <definedName name="AGUA" localSheetId="5">#REF!</definedName>
    <definedName name="AGUA">#REF!</definedName>
    <definedName name="Allowances_for_Dob_Acc" localSheetId="3">[4]PROJECTION!#REF!</definedName>
    <definedName name="Allowances_for_Dob_Acc" localSheetId="5">[4]PROJECTION!#REF!</definedName>
    <definedName name="Allowances_for_Dob_Acc">[4]PROJECTION!#REF!</definedName>
    <definedName name="ANALYST" localSheetId="8">#REF!</definedName>
    <definedName name="ANALYST" localSheetId="3">#REF!</definedName>
    <definedName name="ANALYST" localSheetId="6">#REF!</definedName>
    <definedName name="ANALYST" localSheetId="5">#REF!</definedName>
    <definedName name="ANALYST">#REF!</definedName>
    <definedName name="ANTERIOR" localSheetId="3">#REF!</definedName>
    <definedName name="ANTERIOR" localSheetId="5">#REF!</definedName>
    <definedName name="ANTERIOR">#REF!</definedName>
    <definedName name="ap" localSheetId="3">[5]GAN!#REF!</definedName>
    <definedName name="ap" localSheetId="5">[5]GAN!#REF!</definedName>
    <definedName name="ap">[5]GAN!#REF!</definedName>
    <definedName name="apr" localSheetId="3">[5]GPJ!#REF!</definedName>
    <definedName name="apr" localSheetId="5">[5]GPJ!#REF!</definedName>
    <definedName name="apr">[5]GPJ!#REF!</definedName>
    <definedName name="_xlnm.Print_Area" localSheetId="2">'Balance Sheet'!$B$1:$Y$85</definedName>
    <definedName name="_xlnm.Print_Area" localSheetId="8">'Capex and WC'!$B$1:$AD$18</definedName>
    <definedName name="_xlnm.Print_Area" localSheetId="3">'Cash Flow'!$B$1:$AD$85</definedName>
    <definedName name="_xlnm.Print_Area" localSheetId="1">'Income Statement'!$B$1:$AD$38</definedName>
    <definedName name="_xlnm.Print_Area" localSheetId="4">'Operational Highlights'!$B$1:$AD$43</definedName>
    <definedName name="_xlnm.Print_Area" localSheetId="7">ResultperBU!$A$1:$AD$101</definedName>
    <definedName name="_xlnm.Print_Area" localSheetId="0">Summary!$A$2:$O$29</definedName>
    <definedName name="ari" localSheetId="8">#N/A</definedName>
    <definedName name="ari" localSheetId="3">#N/A</definedName>
    <definedName name="ari" localSheetId="6">#N/A</definedName>
    <definedName name="ari" localSheetId="5">#N/A</definedName>
    <definedName name="ari">[0]!ari</definedName>
    <definedName name="ARRUDA" localSheetId="8">#REF!</definedName>
    <definedName name="ARRUDA" localSheetId="3">#REF!</definedName>
    <definedName name="ARRUDA" localSheetId="6">#REF!</definedName>
    <definedName name="ARRUDA" localSheetId="5">#REF!</definedName>
    <definedName name="ARRUDA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8" hidden="1">#REF!</definedName>
    <definedName name="AS2TickmarkLS" localSheetId="3" hidden="1">#REF!</definedName>
    <definedName name="AS2TickmarkLS" localSheetId="5" hidden="1">#REF!</definedName>
    <definedName name="AS2TickmarkLS" hidden="1">#REF!</definedName>
    <definedName name="AS2VersionLS" hidden="1">300</definedName>
    <definedName name="ATIVO3" localSheetId="8">#REF!</definedName>
    <definedName name="ATIVO3" localSheetId="3">#REF!</definedName>
    <definedName name="ATIVO3" localSheetId="6">#REF!</definedName>
    <definedName name="ATIVO3" localSheetId="5">#REF!</definedName>
    <definedName name="ATIVO3">#REF!</definedName>
    <definedName name="ATIVOS_OPERACIONAIS_BASE" localSheetId="3">#REF!</definedName>
    <definedName name="ATIVOS_OPERACIONAIS_BASE" localSheetId="5">#REF!</definedName>
    <definedName name="ATIVOS_OPERACIONAIS_BASE">#REF!</definedName>
    <definedName name="ATUARIAL" localSheetId="3">#REF!</definedName>
    <definedName name="ATUARIAL" localSheetId="5">#REF!</definedName>
    <definedName name="ATUARIAL">#REF!</definedName>
    <definedName name="AYB" localSheetId="3">#REF!</definedName>
    <definedName name="AYB" localSheetId="5">#REF!</definedName>
    <definedName name="AYB">#REF!</definedName>
    <definedName name="B" localSheetId="3">#REF!</definedName>
    <definedName name="B" localSheetId="5">#REF!</definedName>
    <definedName name="B">#REF!</definedName>
    <definedName name="balanco" localSheetId="8">#N/A</definedName>
    <definedName name="balanco" localSheetId="3">'Cash Flow'!balanco</definedName>
    <definedName name="balanco" localSheetId="6">#N/A</definedName>
    <definedName name="balanco" localSheetId="5">#N/A</definedName>
    <definedName name="balanco">[0]!balanco</definedName>
    <definedName name="Base" localSheetId="8">#REF!</definedName>
    <definedName name="Base" localSheetId="3">#REF!</definedName>
    <definedName name="Base" localSheetId="6">#REF!</definedName>
    <definedName name="Base" localSheetId="5">#REF!</definedName>
    <definedName name="Base">#REF!</definedName>
    <definedName name="BETA" localSheetId="8">'[3]Projection BR GAAP R$'!#REF!</definedName>
    <definedName name="BETA" localSheetId="3">'[3]Projection BR GAAP R$'!#REF!</definedName>
    <definedName name="BETA" localSheetId="6">'[3]Projection BR GAAP R$'!#REF!</definedName>
    <definedName name="BETA" localSheetId="5">'[3]Projection BR GAAP R$'!#REF!</definedName>
    <definedName name="BETA">'[3]Projection BR GAAP R$'!#REF!</definedName>
    <definedName name="BG_Del" hidden="1">15</definedName>
    <definedName name="BG_Ins" hidden="1">4</definedName>
    <definedName name="BG_Mod" hidden="1">6</definedName>
    <definedName name="CAPEX_MONEY" localSheetId="8">'[3]Projection BR GAAP R$'!#REF!</definedName>
    <definedName name="CAPEX_MONEY" localSheetId="3">'[3]Projection BR GAAP R$'!#REF!</definedName>
    <definedName name="CAPEX_MONEY" localSheetId="5">'[3]Projection BR GAAP R$'!#REF!</definedName>
    <definedName name="CAPEX_MONEY">'[3]Projection BR GAAP R$'!#REF!</definedName>
    <definedName name="CAPEX_RESPOSTA" localSheetId="8">'[3]Projection BR GAAP R$'!#REF!</definedName>
    <definedName name="CAPEX_RESPOSTA" localSheetId="5">'[3]Projection BR GAAP R$'!#REF!</definedName>
    <definedName name="CAPEX_RESPOSTA">'[3]Projection BR GAAP R$'!#REF!</definedName>
    <definedName name="CAPITAL_BASE" localSheetId="8">#REF!</definedName>
    <definedName name="CAPITAL_BASE" localSheetId="3">#REF!</definedName>
    <definedName name="CAPITAL_BASE" localSheetId="6">#REF!</definedName>
    <definedName name="CAPITAL_BASE" localSheetId="5">#REF!</definedName>
    <definedName name="CAPITAL_BASE">#REF!</definedName>
    <definedName name="CARLOS_GOMES" localSheetId="3">#REF!</definedName>
    <definedName name="CARLOS_GOMES" localSheetId="5">#REF!</definedName>
    <definedName name="CARLOS_GOMES">#REF!</definedName>
    <definedName name="Cmed" localSheetId="3">#REF!</definedName>
    <definedName name="Cmed" localSheetId="5">#REF!</definedName>
    <definedName name="Cmed">#REF!</definedName>
    <definedName name="cod" localSheetId="8">[6]PMG_PE!#REF!</definedName>
    <definedName name="cod" localSheetId="3">[6]PMG_PE!#REF!</definedName>
    <definedName name="cod" localSheetId="6">[6]PMG_PE!#REF!</definedName>
    <definedName name="cod" localSheetId="5">[6]PMG_PE!#REF!</definedName>
    <definedName name="cod">[6]PMG_PE!#REF!</definedName>
    <definedName name="com" localSheetId="8">[6]PMG_RJ!#REF!</definedName>
    <definedName name="com" localSheetId="3">[6]PMG_RJ!#REF!</definedName>
    <definedName name="com" localSheetId="5">[6]PMG_RJ!#REF!</definedName>
    <definedName name="com">[6]PMG_RJ!#REF!</definedName>
    <definedName name="COMERCIAL" localSheetId="8">#REF!</definedName>
    <definedName name="COMERCIAL" localSheetId="3">#REF!</definedName>
    <definedName name="COMERCIAL" localSheetId="6">#REF!</definedName>
    <definedName name="COMERCIAL" localSheetId="5">#REF!</definedName>
    <definedName name="COMERCIAL">#REF!</definedName>
    <definedName name="Comissions" localSheetId="8">'[3]Projection BR GAAP R$'!#REF!</definedName>
    <definedName name="Comissions" localSheetId="3">'[3]Projection BR GAAP R$'!#REF!</definedName>
    <definedName name="Comissions" localSheetId="6">'[3]Projection BR GAAP R$'!#REF!</definedName>
    <definedName name="Comissions" localSheetId="5">'[3]Projection BR GAAP R$'!#REF!</definedName>
    <definedName name="Comissions">'[3]Projection BR GAAP R$'!#REF!</definedName>
    <definedName name="COMISSIONS____of_Rev" localSheetId="8">'[3]Projection BR GAAP R$'!#REF!</definedName>
    <definedName name="COMISSIONS____of_Rev" localSheetId="3">'[3]Projection BR GAAP R$'!#REF!</definedName>
    <definedName name="COMISSIONS____of_Rev" localSheetId="5">'[3]Projection BR GAAP R$'!#REF!</definedName>
    <definedName name="COMISSIONS____of_Rev">'[3]Projection BR GAAP R$'!#REF!</definedName>
    <definedName name="Comp" localSheetId="8">#REF!</definedName>
    <definedName name="Comp" localSheetId="3">#REF!</definedName>
    <definedName name="Comp" localSheetId="6">#REF!</definedName>
    <definedName name="Comp" localSheetId="5">#REF!</definedName>
    <definedName name="Comp">#REF!</definedName>
    <definedName name="CONSELHO" localSheetId="3">#REF!</definedName>
    <definedName name="CONSELHO" localSheetId="5">#REF!</definedName>
    <definedName name="CONSELHO">#REF!</definedName>
    <definedName name="Cont" localSheetId="8">[7]Cont!#REF!</definedName>
    <definedName name="Cont" localSheetId="3">[7]Cont!#REF!</definedName>
    <definedName name="Cont" localSheetId="6">[7]Cont!#REF!</definedName>
    <definedName name="Cont" localSheetId="5">[7]Cont!#REF!</definedName>
    <definedName name="Cont">[7]Cont!#REF!</definedName>
    <definedName name="CONTRATOS" localSheetId="8">#REF!</definedName>
    <definedName name="CONTRATOS" localSheetId="3">#REF!</definedName>
    <definedName name="CONTRATOS" localSheetId="6">#REF!</definedName>
    <definedName name="CONTRATOS" localSheetId="5">#REF!</definedName>
    <definedName name="CONTRATOS">#REF!</definedName>
    <definedName name="CONTROL" localSheetId="3">#REF!</definedName>
    <definedName name="CONTROL" localSheetId="5">#REF!</definedName>
    <definedName name="CONTROL">#REF!</definedName>
    <definedName name="Corporate_Value" localSheetId="8">[4]PROJECTION!#REF!</definedName>
    <definedName name="Corporate_Value" localSheetId="3">[4]PROJECTION!#REF!</definedName>
    <definedName name="Corporate_Value" localSheetId="6">[4]PROJECTION!#REF!</definedName>
    <definedName name="Corporate_Value" localSheetId="5">[4]PROJECTION!#REF!</definedName>
    <definedName name="Corporate_Value">[4]PROJECTION!#REF!</definedName>
    <definedName name="Cost_Assumption_Answer" localSheetId="8">[4]PROJECTION!#REF!</definedName>
    <definedName name="Cost_Assumption_Answer" localSheetId="3">[4]PROJECTION!#REF!</definedName>
    <definedName name="Cost_Assumption_Answer" localSheetId="5">[4]PROJECTION!#REF!</definedName>
    <definedName name="Cost_Assumption_Answer">[4]PROJECTION!#REF!</definedName>
    <definedName name="COST_OF_EQUITY" localSheetId="8">'[3]Projection BR GAAP R$'!#REF!</definedName>
    <definedName name="COST_OF_EQUITY" localSheetId="5">'[3]Projection BR GAAP R$'!#REF!</definedName>
    <definedName name="COST_OF_EQUITY">'[3]Projection BR GAAP R$'!#REF!</definedName>
    <definedName name="COST_OF_GOODS_SOLD___DEPREC____of_Rev" localSheetId="5">'[3]Projection BR GAAP R$'!#REF!</definedName>
    <definedName name="COST_OF_GOODS_SOLD___DEPREC____of_Rev">'[3]Projection BR GAAP R$'!#REF!</definedName>
    <definedName name="Cost_of_goods_sold_less_depreciation" localSheetId="5">'[3]Projection BR GAAP R$'!#REF!</definedName>
    <definedName name="Cost_of_goods_sold_less_depreciation">'[3]Projection BR GAAP R$'!#REF!</definedName>
    <definedName name="CPMF" localSheetId="5">'[3]Projection BR GAAP R$'!#REF!</definedName>
    <definedName name="CPMF">'[3]Projection BR GAAP R$'!#REF!</definedName>
    <definedName name="CPMF____of_Rev" localSheetId="5">'[3]Projection BR GAAP R$'!#REF!</definedName>
    <definedName name="CPMF____of_Rev">'[3]Projection BR GAAP R$'!#REF!</definedName>
    <definedName name="csdghwfh" localSheetId="8">#REF!</definedName>
    <definedName name="csdghwfh" localSheetId="3">#REF!</definedName>
    <definedName name="csdghwfh" localSheetId="6">#REF!</definedName>
    <definedName name="csdghwfh" localSheetId="5">#REF!</definedName>
    <definedName name="csdghwfh">#REF!</definedName>
    <definedName name="Ctrl" localSheetId="8">[7]Ctrl!#REF!</definedName>
    <definedName name="Ctrl" localSheetId="6">[7]Ctrl!#REF!</definedName>
    <definedName name="Ctrl" localSheetId="5">[7]Ctrl!#REF!</definedName>
    <definedName name="Ctrl">[7]Ctrl!#REF!</definedName>
    <definedName name="cuperin" localSheetId="8">#REF!</definedName>
    <definedName name="cuperin" localSheetId="3">#REF!</definedName>
    <definedName name="cuperin" localSheetId="6">#REF!</definedName>
    <definedName name="cuperin" localSheetId="5">#REF!</definedName>
    <definedName name="cuperin">#REF!</definedName>
    <definedName name="D" localSheetId="3">#REF!</definedName>
    <definedName name="D" localSheetId="5">#REF!</definedName>
    <definedName name="D">#REF!</definedName>
    <definedName name="DAF" localSheetId="3">#REF!</definedName>
    <definedName name="DAF" localSheetId="5">#REF!</definedName>
    <definedName name="DAF">#REF!</definedName>
    <definedName name="ddd" localSheetId="3" hidden="1">#REF!</definedName>
    <definedName name="ddd" localSheetId="5" hidden="1">#REF!</definedName>
    <definedName name="ddd" hidden="1">#REF!</definedName>
    <definedName name="DEBENT_LT_BASE" localSheetId="3">#REF!</definedName>
    <definedName name="DEBENT_LT_BASE" localSheetId="5">#REF!</definedName>
    <definedName name="DEBENT_LT_BASE">#REF!</definedName>
    <definedName name="DEBENT_ST_BASE" localSheetId="3">#REF!</definedName>
    <definedName name="DEBENT_ST_BASE" localSheetId="5">#REF!</definedName>
    <definedName name="DEBENT_ST_BASE">#REF!</definedName>
    <definedName name="Debentures_ST" localSheetId="8">[4]PROJECTION!#REF!</definedName>
    <definedName name="Debentures_ST" localSheetId="3">[4]PROJECTION!#REF!</definedName>
    <definedName name="Debentures_ST" localSheetId="6">[4]PROJECTION!#REF!</definedName>
    <definedName name="Debentures_ST" localSheetId="5">[4]PROJECTION!#REF!</definedName>
    <definedName name="Debentures_ST">[4]PROJECTION!#REF!</definedName>
    <definedName name="DEBT" localSheetId="8">[4]PROJECTION!#REF!</definedName>
    <definedName name="DEBT" localSheetId="3">[4]PROJECTION!#REF!</definedName>
    <definedName name="DEBT" localSheetId="5">[4]PROJECTION!#REF!</definedName>
    <definedName name="DEBT">[4]PROJECTION!#REF!</definedName>
    <definedName name="Debt_in_Local_Curr_ST" localSheetId="8">'[3]Projection BR GAAP R$'!#REF!</definedName>
    <definedName name="Debt_in_Local_Curr_ST" localSheetId="5">'[3]Projection BR GAAP R$'!#REF!</definedName>
    <definedName name="Debt_in_Local_Curr_ST">'[3]Projection BR GAAP R$'!#REF!</definedName>
    <definedName name="DEBT_LT_BASE" localSheetId="8">#REF!</definedName>
    <definedName name="DEBT_LT_BASE" localSheetId="3">#REF!</definedName>
    <definedName name="DEBT_LT_BASE" localSheetId="6">#REF!</definedName>
    <definedName name="DEBT_LT_BASE" localSheetId="5">#REF!</definedName>
    <definedName name="DEBT_LT_BASE">#REF!</definedName>
    <definedName name="DEBT_ST_BASE" localSheetId="3">#REF!</definedName>
    <definedName name="DEBT_ST_BASE" localSheetId="5">#REF!</definedName>
    <definedName name="DEBT_ST_BASE">#REF!</definedName>
    <definedName name="DEFERRED___REV" localSheetId="8">'[3]Projection BR GAAP R$'!#REF!</definedName>
    <definedName name="DEFERRED___REV" localSheetId="3">'[3]Projection BR GAAP R$'!#REF!</definedName>
    <definedName name="DEFERRED___REV" localSheetId="6">'[3]Projection BR GAAP R$'!#REF!</definedName>
    <definedName name="DEFERRED___REV" localSheetId="5">'[3]Projection BR GAAP R$'!#REF!</definedName>
    <definedName name="DEFERRED___REV">'[3]Projection BR GAAP R$'!#REF!</definedName>
    <definedName name="Deferred_Income" localSheetId="8">[4]PROJECTION!#REF!</definedName>
    <definedName name="Deferred_Income" localSheetId="3">[4]PROJECTION!#REF!</definedName>
    <definedName name="Deferred_Income" localSheetId="5">[4]PROJECTION!#REF!</definedName>
    <definedName name="Deferred_Income">[4]PROJECTION!#REF!</definedName>
    <definedName name="DEFERRED_INCOME_TAX___SOCIAL_CONTRIBUTION____Rev" localSheetId="8">'[3]Projection BR GAAP R$'!#REF!</definedName>
    <definedName name="DEFERRED_INCOME_TAX___SOCIAL_CONTRIBUTION____Rev" localSheetId="5">'[3]Projection BR GAAP R$'!#REF!</definedName>
    <definedName name="DEFERRED_INCOME_TAX___SOCIAL_CONTRIBUTION____Rev">'[3]Projection BR GAAP R$'!#REF!</definedName>
    <definedName name="Deferred_prior_Amort" localSheetId="5">[4]PROJECTION!#REF!</definedName>
    <definedName name="Deferred_prior_Amort">[4]PROJECTION!#REF!</definedName>
    <definedName name="DEPR_REV" localSheetId="5">'[3]Projection BR GAAP R$'!#REF!</definedName>
    <definedName name="DEPR_REV">'[3]Projection BR GAAP R$'!#REF!</definedName>
    <definedName name="Deprec_and_Amortiz" localSheetId="5">'[3]Projection BR GAAP R$'!#REF!</definedName>
    <definedName name="Deprec_and_Amortiz">'[3]Projection BR GAAP R$'!#REF!</definedName>
    <definedName name="DEPREC_AND_AMORTIZ____of_Rev" localSheetId="5">'[3]Projection BR GAAP R$'!#REF!</definedName>
    <definedName name="DEPREC_AND_AMORTIZ____of_Rev">'[3]Projection BR GAAP R$'!#REF!</definedName>
    <definedName name="DEPREC_ASSUMPTION" localSheetId="5">'[3]Projection BR GAAP R$'!#REF!</definedName>
    <definedName name="DEPREC_ASSUMPTION">'[3]Projection BR GAAP R$'!#REF!</definedName>
    <definedName name="DEPREC_MONEY" localSheetId="5">'[3]Projection BR GAAP R$'!#REF!</definedName>
    <definedName name="DEPREC_MONEY">'[3]Projection BR GAAP R$'!#REF!</definedName>
    <definedName name="DEPREC_RESPOSTA" localSheetId="5">'[3]Projection BR GAAP R$'!#REF!</definedName>
    <definedName name="DEPREC_RESPOSTA">'[3]Projection BR GAAP R$'!#REF!</definedName>
    <definedName name="DEPRECIAÇÃO_CENTRO_MÉDICO_BRIGADEIRO" localSheetId="5">'[8]Nº Funcionarios'!#REF!</definedName>
    <definedName name="DEPRECIAÇÃO_CENTRO_MÉDICO_BRIGADEIRO">'[8]Nº Funcionarios'!#REF!</definedName>
    <definedName name="DEPRECIAÇÃO_CENTRO_MÉDICO_CARLOS_GOMES" localSheetId="5">'[8]Nº Funcionarios'!#REF!</definedName>
    <definedName name="DEPRECIAÇÃO_CENTRO_MÉDICO_CARLOS_GOMES">'[8]Nº Funcionarios'!#REF!</definedName>
    <definedName name="DEPRECIAÇÃO_CENTRO_MÉDICO_OSASCO" localSheetId="5">'[8]Nº Funcionarios'!#REF!</definedName>
    <definedName name="DEPRECIAÇÃO_CENTRO_MÉDICO_OSASCO">'[8]Nº Funcionarios'!#REF!</definedName>
    <definedName name="DEPRECIAÇÃO_CENTRO_MÉDICO_SALVADOR" localSheetId="5">'[8]Nº Funcionarios'!#REF!</definedName>
    <definedName name="DEPRECIAÇÃO_CENTRO_MÉDICO_SALVADOR">'[8]Nº Funcionarios'!#REF!</definedName>
    <definedName name="DEPRECIAÇÃO_CENTRO_MÉDICO_SANTO_ANDRÉ" localSheetId="5">'[8]Nº Funcionarios'!#REF!</definedName>
    <definedName name="DEPRECIAÇÃO_CENTRO_MÉDICO_SANTO_ANDRÉ">'[8]Nº Funcionarios'!#REF!</definedName>
    <definedName name="DEPRECIAÇÃO_CENTRO_MÉDICO_UBERLÂNDIA" localSheetId="5">'[8]Nº Funcionarios'!#REF!</definedName>
    <definedName name="DEPRECIAÇÃO_CENTRO_MÉDICO_UBERLÂNDIA">'[8]Nº Funcionarios'!#REF!</definedName>
    <definedName name="DEPRECIAÇÃO_CENTRO_MÉDICO_ZONA_LESTE" localSheetId="5">'[8]Nº Funcionarios'!#REF!</definedName>
    <definedName name="DEPRECIAÇÃO_CENTRO_MÉDICO_ZONA_LESTE">'[8]Nº Funcionarios'!#REF!</definedName>
    <definedName name="DEPRECIAÇÃO_CENTRO_MÉDICO_ZONA_NORTE" localSheetId="5">'[8]Nº Funcionarios'!#REF!</definedName>
    <definedName name="DEPRECIAÇÃO_CENTRO_MÉDICO_ZONA_NORTE">'[8]Nº Funcionarios'!#REF!</definedName>
    <definedName name="DEPRECIAÇÃO_CENTRO_MÉDICO_ZONA_OESTE" localSheetId="5">'[8]Nº Funcionarios'!#REF!</definedName>
    <definedName name="DEPRECIAÇÃO_CENTRO_MÉDICO_ZONA_OESTE">'[8]Nº Funcionarios'!#REF!</definedName>
    <definedName name="DEPRECIAÇÃO_CHÁCARA_FLORA" localSheetId="5">'[8]Nº Funcionarios'!#REF!</definedName>
    <definedName name="DEPRECIAÇÃO_CHÁCARA_FLORA">'[8]Nº Funcionarios'!#REF!</definedName>
    <definedName name="DEPRECIAÇÃO_MOEMA" localSheetId="5">'[8]Nº Funcionarios'!#REF!</definedName>
    <definedName name="DEPRECIAÇÃO_MOEMA">'[8]Nº Funcionarios'!#REF!</definedName>
    <definedName name="DEPRECIAÇÃO_PARQUE_DA_MÔNICA" localSheetId="5">'[8]Nº Funcionarios'!#REF!</definedName>
    <definedName name="DEPRECIAÇÃO_PARQUE_DA_MÔNICA">'[8]Nº Funcionarios'!#REF!</definedName>
    <definedName name="DEPRECIAÇÃO_SANTO_AMARO" localSheetId="5">'[8]Nº Funcionarios'!#REF!</definedName>
    <definedName name="DEPRECIAÇÃO_SANTO_AMARO">'[8]Nº Funcionarios'!#REF!</definedName>
    <definedName name="Depreciation_Diference" localSheetId="5">'[3]Projection BR GAAP R$'!#REF!</definedName>
    <definedName name="Depreciation_Diference">'[3]Projection BR GAAP R$'!#REF!</definedName>
    <definedName name="dezembro" localSheetId="8">#REF!</definedName>
    <definedName name="dezembro" localSheetId="3">#REF!</definedName>
    <definedName name="dezembro" localSheetId="6">#REF!</definedName>
    <definedName name="dezembro" localSheetId="5">#REF!</definedName>
    <definedName name="dezembro">#REF!</definedName>
    <definedName name="DIF" localSheetId="3">#REF!</definedName>
    <definedName name="DIF" localSheetId="5">#REF!</definedName>
    <definedName name="DIF">#REF!</definedName>
    <definedName name="Diretoria">[9]Plan1!$F$2:$F$12</definedName>
    <definedName name="DISCOUNTED_FREE_CASH_FLOW" localSheetId="8">'[3]Projection BR GAAP R$'!#REF!</definedName>
    <definedName name="DISCOUNTED_FREE_CASH_FLOW" localSheetId="6">'[3]Projection BR GAAP R$'!#REF!</definedName>
    <definedName name="DISCOUNTED_FREE_CASH_FLOW" localSheetId="5">'[3]Projection BR GAAP R$'!#REF!</definedName>
    <definedName name="DISCOUNTED_FREE_CASH_FLOW">'[3]Projection BR GAAP R$'!#REF!</definedName>
    <definedName name="Discounted_Trade_Notes" localSheetId="8">[4]PROJECTION!#REF!</definedName>
    <definedName name="Discounted_Trade_Notes" localSheetId="6">[4]PROJECTION!#REF!</definedName>
    <definedName name="Discounted_Trade_Notes" localSheetId="5">[4]PROJECTION!#REF!</definedName>
    <definedName name="Discounted_Trade_Notes">[4]PROJECTION!#REF!</definedName>
    <definedName name="DIV_FINAN" localSheetId="8">#REF!</definedName>
    <definedName name="DIV_FINAN" localSheetId="3">#REF!</definedName>
    <definedName name="DIV_FINAN" localSheetId="6">#REF!</definedName>
    <definedName name="DIV_FINAN" localSheetId="5">#REF!</definedName>
    <definedName name="DIV_FINAN">#REF!</definedName>
    <definedName name="DIV_MEDICA" localSheetId="3">#REF!</definedName>
    <definedName name="DIV_MEDICA" localSheetId="5">#REF!</definedName>
    <definedName name="DIV_MEDICA">#REF!</definedName>
    <definedName name="DIV_PAID_BASE" localSheetId="3">#REF!</definedName>
    <definedName name="DIV_PAID_BASE" localSheetId="5">#REF!</definedName>
    <definedName name="DIV_PAID_BASE">#REF!</definedName>
    <definedName name="DIV_PF" localSheetId="3">#REF!</definedName>
    <definedName name="DIV_PF" localSheetId="5">#REF!</definedName>
    <definedName name="DIV_PF">#REF!</definedName>
    <definedName name="DIV_PJ" localSheetId="3">#REF!</definedName>
    <definedName name="DIV_PJ" localSheetId="5">#REF!</definedName>
    <definedName name="DIV_PJ">#REF!</definedName>
    <definedName name="DIVID___I.O.C__R" localSheetId="3">'[3]Projection BR GAAP R$'!#REF!</definedName>
    <definedName name="DIVID___I.O.C__R" localSheetId="5">'[3]Projection BR GAAP R$'!#REF!</definedName>
    <definedName name="DIVID___I.O.C__R">'[3]Projection BR GAAP R$'!#REF!</definedName>
    <definedName name="Dividends_Paid" localSheetId="3">[4]PROJECTION!#REF!</definedName>
    <definedName name="Dividends_Paid" localSheetId="5">[4]PROJECTION!#REF!</definedName>
    <definedName name="Dividends_Paid">[4]PROJECTION!#REF!</definedName>
    <definedName name="DIVIDENDS_PAY_IN_YEAR" localSheetId="5">[4]PROJECTION!#REF!</definedName>
    <definedName name="DIVIDENDS_PAY_IN_YEAR">[4]PROJECTION!#REF!</definedName>
    <definedName name="dolar00" localSheetId="8">#REF!</definedName>
    <definedName name="dolar00" localSheetId="3">#REF!</definedName>
    <definedName name="dolar00" localSheetId="6">#REF!</definedName>
    <definedName name="dolar00" localSheetId="5">#REF!</definedName>
    <definedName name="dolar00">#REF!</definedName>
    <definedName name="dolar99" localSheetId="3">#REF!</definedName>
    <definedName name="dolar99" localSheetId="5">#REF!</definedName>
    <definedName name="dolar99">#REF!</definedName>
    <definedName name="DP" localSheetId="3">#REF!</definedName>
    <definedName name="DP" localSheetId="5">#REF!</definedName>
    <definedName name="DP">#REF!</definedName>
    <definedName name="DREago" localSheetId="3">#REF!</definedName>
    <definedName name="DREago" localSheetId="5">#REF!</definedName>
    <definedName name="DREago">#REF!</definedName>
    <definedName name="dsfvf" localSheetId="3">#REF!</definedName>
    <definedName name="dsfvf" localSheetId="5">#REF!</definedName>
    <definedName name="dsfvf">#REF!</definedName>
    <definedName name="DTO" localSheetId="3">#REF!</definedName>
    <definedName name="DTO" localSheetId="5">#REF!</definedName>
    <definedName name="DTO">#REF!</definedName>
    <definedName name="DUE_TAXES_LT_____Rec" localSheetId="3">'[3]Projection BR GAAP R$'!#REF!</definedName>
    <definedName name="DUE_TAXES_LT_____Rec" localSheetId="5">'[3]Projection BR GAAP R$'!#REF!</definedName>
    <definedName name="DUE_TAXES_LT_____Rec">'[3]Projection BR GAAP R$'!#REF!</definedName>
    <definedName name="DUE_TAXES_ST____Rec" localSheetId="3">'[3]Projection BR GAAP R$'!#REF!</definedName>
    <definedName name="DUE_TAXES_ST____Rec" localSheetId="5">'[3]Projection BR GAAP R$'!#REF!</definedName>
    <definedName name="DUE_TAXES_ST____Rec">'[3]Projection BR GAAP R$'!#REF!</definedName>
    <definedName name="Due_to_FEMCO_LT" localSheetId="5">[4]PROJECTION!#REF!</definedName>
    <definedName name="Due_to_FEMCO_LT">[4]PROJECTION!#REF!</definedName>
    <definedName name="DUE_TO_FEMCO_LT_____Liabil" localSheetId="5">[4]PROJECTION!#REF!</definedName>
    <definedName name="DUE_TO_FEMCO_LT_____Liabil">[4]PROJECTION!#REF!</definedName>
    <definedName name="Due_to_Subsidiaries_LT" localSheetId="5">[4]PROJECTION!#REF!</definedName>
    <definedName name="Due_to_Subsidiaries_LT">[4]PROJECTION!#REF!</definedName>
    <definedName name="DUE_TO_SUBSIDIARIES_LT____Liabil" localSheetId="5">[4]PROJECTION!#REF!</definedName>
    <definedName name="DUE_TO_SUBSIDIARIES_LT____Liabil">[4]PROJECTION!#REF!</definedName>
    <definedName name="Due_to_Subsidiaries_ST" localSheetId="5">[4]PROJECTION!#REF!</definedName>
    <definedName name="Due_to_Subsidiaries_ST">[4]PROJECTION!#REF!</definedName>
    <definedName name="DUE_TO_SUBSIDIARIES_ST____Liabil" localSheetId="5">[4]PROJECTION!#REF!</definedName>
    <definedName name="DUE_TO_SUBSIDIARIES_ST____Liabil">[4]PROJECTION!#REF!</definedName>
    <definedName name="E" localSheetId="8">#REF!</definedName>
    <definedName name="E" localSheetId="3">#REF!</definedName>
    <definedName name="E" localSheetId="6">#REF!</definedName>
    <definedName name="E" localSheetId="5">#REF!</definedName>
    <definedName name="E">#REF!</definedName>
    <definedName name="ee" localSheetId="2" hidden="1">{"'TG'!$A$1:$L$37"}</definedName>
    <definedName name="ee" localSheetId="8" hidden="1">{"'TG'!$A$1:$L$37"}</definedName>
    <definedName name="ee" localSheetId="3" hidden="1">{"'TG'!$A$1:$L$37"}</definedName>
    <definedName name="ee" localSheetId="6" hidden="1">{"'TG'!$A$1:$L$37"}</definedName>
    <definedName name="ee" localSheetId="5" hidden="1">{"'TG'!$A$1:$L$37"}</definedName>
    <definedName name="ee" hidden="1">{"'TG'!$A$1:$L$37"}</definedName>
    <definedName name="EMPRESA" localSheetId="3">#REF!</definedName>
    <definedName name="EMPRESA" localSheetId="5">#REF!</definedName>
    <definedName name="EMPRESA">#REF!</definedName>
    <definedName name="Equity_Real" localSheetId="5">[4]PROJECTION!#REF!</definedName>
    <definedName name="Equity_Real">[4]PROJECTION!#REF!</definedName>
    <definedName name="EQUITY_RESULTS" localSheetId="5">'[3]Projection BR GAAP R$'!#REF!</definedName>
    <definedName name="EQUITY_RESULTS">'[3]Projection BR GAAP R$'!#REF!</definedName>
    <definedName name="ESTOQUES_BASE" localSheetId="8">#REF!</definedName>
    <definedName name="ESTOQUES_BASE" localSheetId="3">#REF!</definedName>
    <definedName name="ESTOQUES_BASE" localSheetId="6">#REF!</definedName>
    <definedName name="ESTOQUES_BASE" localSheetId="5">#REF!</definedName>
    <definedName name="ESTOQUES_BASE">#REF!</definedName>
    <definedName name="F" localSheetId="3">#REF!</definedName>
    <definedName name="F" localSheetId="5">#REF!</definedName>
    <definedName name="F">#REF!</definedName>
    <definedName name="Fat" localSheetId="3">#REF!</definedName>
    <definedName name="Fat" localSheetId="5">#REF!</definedName>
    <definedName name="Fat">#REF!</definedName>
    <definedName name="Faturamento" localSheetId="3">#REF!</definedName>
    <definedName name="Faturamento" localSheetId="5">#REF!</definedName>
    <definedName name="Faturamento">#REF!</definedName>
    <definedName name="fe" localSheetId="3">#REF!</definedName>
    <definedName name="fe" localSheetId="5">#REF!</definedName>
    <definedName name="fe">#REF!</definedName>
    <definedName name="fee" localSheetId="3">#REF!</definedName>
    <definedName name="fee" localSheetId="5">#REF!</definedName>
    <definedName name="fee">#REF!</definedName>
    <definedName name="fern" localSheetId="3">#REF!</definedName>
    <definedName name="fern" localSheetId="5">#REF!</definedName>
    <definedName name="fern">#REF!</definedName>
    <definedName name="Fin" localSheetId="3">#REF!</definedName>
    <definedName name="Fin" localSheetId="5">#REF!</definedName>
    <definedName name="Fin">#REF!</definedName>
    <definedName name="FINANCIAL" localSheetId="3">'[3]Projection BR GAAP R$'!#REF!</definedName>
    <definedName name="FINANCIAL" localSheetId="5">'[3]Projection BR GAAP R$'!#REF!</definedName>
    <definedName name="FINANCIAL">'[3]Projection BR GAAP R$'!#REF!</definedName>
    <definedName name="FIXAS_DE_VENDAS" localSheetId="3">'[10]orcam marcas mes'!#REF!</definedName>
    <definedName name="FIXAS_DE_VENDAS" localSheetId="5">'[10]orcam marcas mes'!#REF!</definedName>
    <definedName name="FIXAS_DE_VENDAS">'[10]orcam marcas mes'!#REF!</definedName>
    <definedName name="Fixed_Costs__US__Million" localSheetId="5">[4]PROJECTION!#REF!</definedName>
    <definedName name="Fixed_Costs__US__Million">[4]PROJECTION!#REF!</definedName>
    <definedName name="Fixed_Costs_Ratio" localSheetId="5">[4]PROJECTION!#REF!</definedName>
    <definedName name="Fixed_Costs_Ratio">[4]PROJECTION!#REF!</definedName>
    <definedName name="FLORA" localSheetId="8">#REF!</definedName>
    <definedName name="FLORA" localSheetId="3">#REF!</definedName>
    <definedName name="FLORA" localSheetId="6">#REF!</definedName>
    <definedName name="FLORA" localSheetId="5">#REF!</definedName>
    <definedName name="FLORA">#REF!</definedName>
    <definedName name="FREE_CASH_FLOW__R" localSheetId="8">'[3]Projection BR GAAP R$'!#REF!</definedName>
    <definedName name="FREE_CASH_FLOW__R" localSheetId="3">'[3]Projection BR GAAP R$'!#REF!</definedName>
    <definedName name="FREE_CASH_FLOW__R" localSheetId="6">'[3]Projection BR GAAP R$'!#REF!</definedName>
    <definedName name="FREE_CASH_FLOW__R" localSheetId="5">'[3]Projection BR GAAP R$'!#REF!</definedName>
    <definedName name="FREE_CASH_FLOW__R">'[3]Projection BR GAAP R$'!#REF!</definedName>
    <definedName name="FREE_CASH_FLOW__US" localSheetId="6">'[3]Projection BR GAAP R$'!#REF!</definedName>
    <definedName name="FREE_CASH_FLOW__US" localSheetId="5">'[3]Projection BR GAAP R$'!#REF!</definedName>
    <definedName name="FREE_CASH_FLOW__US">'[3]Projection BR GAAP R$'!#REF!</definedName>
    <definedName name="FREIGHTS_AND_DEV____Gross_Rev" localSheetId="5">'[3]Projection BR GAAP R$'!#REF!</definedName>
    <definedName name="FREIGHTS_AND_DEV____Gross_Rev">'[3]Projection BR GAAP R$'!#REF!</definedName>
    <definedName name="Freights_and_Devolutions" localSheetId="5">'[3]Projection BR GAAP R$'!#REF!</definedName>
    <definedName name="Freights_and_Devolutions">'[3]Projection BR GAAP R$'!#REF!</definedName>
    <definedName name="FUNDING_COSTS" localSheetId="5">'[3]Projection BR GAAP R$'!#REF!</definedName>
    <definedName name="FUNDING_COSTS">'[3]Projection BR GAAP R$'!#REF!</definedName>
    <definedName name="FV" localSheetId="8">#REF!</definedName>
    <definedName name="FV" localSheetId="3">#REF!</definedName>
    <definedName name="FV" localSheetId="6">#REF!</definedName>
    <definedName name="FV" localSheetId="5">#REF!</definedName>
    <definedName name="FV">#REF!</definedName>
    <definedName name="FX" localSheetId="8">'[3]Projection BR GAAP R$'!#REF!</definedName>
    <definedName name="FX" localSheetId="3">'[3]Projection BR GAAP R$'!#REF!</definedName>
    <definedName name="FX" localSheetId="6">'[3]Projection BR GAAP R$'!#REF!</definedName>
    <definedName name="FX" localSheetId="5">'[3]Projection BR GAAP R$'!#REF!</definedName>
    <definedName name="FX">'[3]Projection BR GAAP R$'!#REF!</definedName>
    <definedName name="FX_LAST" localSheetId="6">[4]PROJECTION!#REF!</definedName>
    <definedName name="FX_LAST" localSheetId="5">[4]PROJECTION!#REF!</definedName>
    <definedName name="FX_LAST">[4]PROJECTION!#REF!</definedName>
    <definedName name="G" localSheetId="8">#REF!</definedName>
    <definedName name="G" localSheetId="3">#REF!</definedName>
    <definedName name="G" localSheetId="6">#REF!</definedName>
    <definedName name="G" localSheetId="5">#REF!</definedName>
    <definedName name="G">#REF!</definedName>
    <definedName name="GAC" localSheetId="3">#REF!</definedName>
    <definedName name="GAC" localSheetId="5">#REF!</definedName>
    <definedName name="GAC">#REF!</definedName>
    <definedName name="GAN" localSheetId="3">#REF!</definedName>
    <definedName name="GAN" localSheetId="5">#REF!</definedName>
    <definedName name="GAN">#REF!</definedName>
    <definedName name="General_Expenses" localSheetId="3">'[3]Projection BR GAAP R$'!#REF!</definedName>
    <definedName name="General_Expenses" localSheetId="5">'[3]Projection BR GAAP R$'!#REF!</definedName>
    <definedName name="General_Expenses">'[3]Projection BR GAAP R$'!#REF!</definedName>
    <definedName name="Geral" localSheetId="8">#REF!</definedName>
    <definedName name="Geral" localSheetId="3">#REF!</definedName>
    <definedName name="Geral" localSheetId="6">#REF!</definedName>
    <definedName name="Geral" localSheetId="5">#REF!</definedName>
    <definedName name="Geral">#REF!</definedName>
    <definedName name="GGracuika" localSheetId="3">#REF!</definedName>
    <definedName name="GGracuika" localSheetId="5">#REF!</definedName>
    <definedName name="GGracuika">#REF!</definedName>
    <definedName name="Gmed" localSheetId="3">#REF!</definedName>
    <definedName name="Gmed" localSheetId="5">#REF!</definedName>
    <definedName name="Gmed">#REF!</definedName>
    <definedName name="GPF" localSheetId="3">#REF!</definedName>
    <definedName name="GPF" localSheetId="5">#REF!</definedName>
    <definedName name="GPF">#REF!</definedName>
    <definedName name="GPJ" localSheetId="3">#REF!</definedName>
    <definedName name="GPJ" localSheetId="5">#REF!</definedName>
    <definedName name="GPJ">#REF!</definedName>
    <definedName name="gra" localSheetId="3">#REF!</definedName>
    <definedName name="gra" localSheetId="5">#REF!</definedName>
    <definedName name="gra">#REF!</definedName>
    <definedName name="GROSS_MARGINS" localSheetId="3">'[3]Projection BR GAAP R$'!#REF!</definedName>
    <definedName name="GROSS_MARGINS" localSheetId="5">'[3]Projection BR GAAP R$'!#REF!</definedName>
    <definedName name="GROSS_MARGINS">'[3]Projection BR GAAP R$'!#REF!</definedName>
    <definedName name="gross_margins_reference" localSheetId="3">[4]PROJECTION!#REF!</definedName>
    <definedName name="gross_margins_reference" localSheetId="5">[4]PROJECTION!#REF!</definedName>
    <definedName name="gross_margins_reference">[4]PROJECTION!#REF!</definedName>
    <definedName name="Gross_Rev_Domestic_Mkt" localSheetId="5">'[3]Projection BR GAAP R$'!#REF!</definedName>
    <definedName name="Gross_Rev_Domestic_Mkt">'[3]Projection BR GAAP R$'!#REF!</definedName>
    <definedName name="Gross_Rev_World_Mkt" localSheetId="5">'[3]Projection BR GAAP R$'!#REF!</definedName>
    <definedName name="Gross_Rev_World_Mkt">'[3]Projection BR GAAP R$'!#REF!</definedName>
    <definedName name="GROWTH_RATE" localSheetId="5">'[3]Projection BR GAAP R$'!#REF!</definedName>
    <definedName name="GROWTH_RATE">'[3]Projection BR GAAP R$'!#REF!</definedName>
    <definedName name="grupo" localSheetId="8">#REF!</definedName>
    <definedName name="grupo" localSheetId="3">#REF!</definedName>
    <definedName name="grupo" localSheetId="6">#REF!</definedName>
    <definedName name="grupo" localSheetId="5">#REF!</definedName>
    <definedName name="grupo">#REF!</definedName>
    <definedName name="H" localSheetId="3">#REF!</definedName>
    <definedName name="H" localSheetId="5">#REF!</definedName>
    <definedName name="H">#REF!</definedName>
    <definedName name="HCF" localSheetId="3">#REF!</definedName>
    <definedName name="HCF" localSheetId="5">#REF!</definedName>
    <definedName name="HCF">#REF!</definedName>
    <definedName name="HI" localSheetId="3">#REF!</definedName>
    <definedName name="HI" localSheetId="5">#REF!</definedName>
    <definedName name="HI">#REF!</definedName>
    <definedName name="HMA" localSheetId="3">#REF!</definedName>
    <definedName name="HMA" localSheetId="5">#REF!</definedName>
    <definedName name="HMA">#REF!</definedName>
    <definedName name="HMO" localSheetId="3">#REF!</definedName>
    <definedName name="HMO" localSheetId="5">#REF!</definedName>
    <definedName name="HMO">#REF!</definedName>
    <definedName name="HTML_CodePage" hidden="1">1252</definedName>
    <definedName name="HTML_Control" localSheetId="2" hidden="1">{"'Geral'!$A$1:$Q$36"}</definedName>
    <definedName name="HTML_Control" localSheetId="8" hidden="1">{"'Geral'!$A$1:$Q$36"}</definedName>
    <definedName name="HTML_Control" localSheetId="3" hidden="1">{"'Geral'!$A$1:$Q$36"}</definedName>
    <definedName name="HTML_Control" localSheetId="6" hidden="1">{"'Geral'!$A$1:$Q$36"}</definedName>
    <definedName name="HTML_Control" localSheetId="5" hidden="1">{"'Geral'!$A$1:$Q$36"}</definedName>
    <definedName name="HTML_Control" hidden="1">{"'Geral'!$A$1:$Q$36"}</definedName>
    <definedName name="HTML_Description" hidden="1">""</definedName>
    <definedName name="HTML_Email" hidden="1">""</definedName>
    <definedName name="HTML_Header" hidden="1">"Geral"</definedName>
    <definedName name="HTML_LastUpdate" hidden="1">"16/12/98"</definedName>
    <definedName name="HTML_LineAfter" hidden="1">FALSE</definedName>
    <definedName name="HTML_LineBefore" hidden="1">FALSE</definedName>
    <definedName name="HTML_Name" hidden="1">"Albina"</definedName>
    <definedName name="HTML_OBDlg2" hidden="1">TRUE</definedName>
    <definedName name="HTML_OBDlg4" hidden="1">TRUE</definedName>
    <definedName name="HTML_OS" hidden="1">0</definedName>
    <definedName name="HTML_PathFile" hidden="1">"G:\custo_r\Gerencial\DM_UnNeg_99\MeuHTML.htm"</definedName>
    <definedName name="HTML_Title" hidden="1">"RESUN99"</definedName>
    <definedName name="I" localSheetId="8">#REF!</definedName>
    <definedName name="I" localSheetId="3">#REF!</definedName>
    <definedName name="I" localSheetId="6">#REF!</definedName>
    <definedName name="I" localSheetId="5">#REF!</definedName>
    <definedName name="I">#REF!</definedName>
    <definedName name="IAA">[2]Periodo!$C$6</definedName>
    <definedName name="IAAA">[2]Periodo!$C$7</definedName>
    <definedName name="IN" localSheetId="8">#REF!</definedName>
    <definedName name="IN" localSheetId="3">#REF!</definedName>
    <definedName name="IN" localSheetId="6">#REF!</definedName>
    <definedName name="IN" localSheetId="5">#REF!</definedName>
    <definedName name="IN">#REF!</definedName>
    <definedName name="In_Construction" localSheetId="8">[4]PROJECTION!#REF!</definedName>
    <definedName name="In_Construction" localSheetId="3">[4]PROJECTION!#REF!</definedName>
    <definedName name="In_Construction" localSheetId="6">[4]PROJECTION!#REF!</definedName>
    <definedName name="In_Construction" localSheetId="5">[4]PROJECTION!#REF!</definedName>
    <definedName name="In_Construction">[4]PROJECTION!#REF!</definedName>
    <definedName name="In_Operation" localSheetId="8">[4]PROJECTION!#REF!</definedName>
    <definedName name="In_Operation" localSheetId="5">[4]PROJECTION!#REF!</definedName>
    <definedName name="In_Operation">[4]PROJECTION!#REF!</definedName>
    <definedName name="INCOME_TAX_BRACKET" localSheetId="8">'[3]Projection BR GAAP R$'!#REF!</definedName>
    <definedName name="INCOME_TAX_BRACKET" localSheetId="5">'[3]Projection BR GAAP R$'!#REF!</definedName>
    <definedName name="INCOME_TAX_BRACKET">'[3]Projection BR GAAP R$'!#REF!</definedName>
    <definedName name="Income_Tax_on_Operating_Profit" localSheetId="5">'[3]Projection BR GAAP R$'!#REF!</definedName>
    <definedName name="Income_Tax_on_Operating_Profit">'[3]Projection BR GAAP R$'!#REF!</definedName>
    <definedName name="INDFV_A" localSheetId="8">#REF!</definedName>
    <definedName name="INDFV_A" localSheetId="3">#REF!</definedName>
    <definedName name="INDFV_A" localSheetId="6">#REF!</definedName>
    <definedName name="INDFV_A" localSheetId="5">#REF!</definedName>
    <definedName name="INDFV_A">#REF!</definedName>
    <definedName name="INDFV_B" localSheetId="3">#REF!</definedName>
    <definedName name="INDFV_B" localSheetId="5">#REF!</definedName>
    <definedName name="INDFV_B">#REF!</definedName>
    <definedName name="Info" localSheetId="3">#REF!</definedName>
    <definedName name="Info" localSheetId="5">#REF!</definedName>
    <definedName name="Info">#REF!</definedName>
    <definedName name="INFORMATICA" localSheetId="3">#REF!</definedName>
    <definedName name="INFORMATICA" localSheetId="5">#REF!</definedName>
    <definedName name="INFORMATICA">#REF!</definedName>
    <definedName name="Interest_on_Perpetual_debentures" localSheetId="3">[4]PROJECTION!#REF!</definedName>
    <definedName name="Interest_on_Perpetual_debentures" localSheetId="5">[4]PROJECTION!#REF!</definedName>
    <definedName name="Interest_on_Perpetual_debentures">[4]PROJECTION!#REF!</definedName>
    <definedName name="Inv_in_Subsidiaries" localSheetId="3">[4]PROJECTION!#REF!</definedName>
    <definedName name="Inv_in_Subsidiaries" localSheetId="5">[4]PROJECTION!#REF!</definedName>
    <definedName name="Inv_in_Subsidiaries">[4]PROJECTION!#REF!</definedName>
    <definedName name="INVESTMENT_RATES" localSheetId="5">'[3]Projection BR GAAP R$'!#REF!</definedName>
    <definedName name="INVESTMENT_RATES">'[3]Projection BR GAAP R$'!#REF!</definedName>
    <definedName name="Investments_in_Subsidiaries" localSheetId="5">[4]PROJECTION!#REF!</definedName>
    <definedName name="Investments_in_Subsidiaries">[4]PROJECTION!#REF!</definedName>
    <definedName name="J" localSheetId="8">#REF!</definedName>
    <definedName name="J" localSheetId="3">#REF!</definedName>
    <definedName name="J" localSheetId="6">#REF!</definedName>
    <definedName name="J" localSheetId="5">#REF!</definedName>
    <definedName name="J">#REF!</definedName>
    <definedName name="JURIDICO" localSheetId="3">#REF!</definedName>
    <definedName name="JURIDICO" localSheetId="5">#REF!</definedName>
    <definedName name="JURIDICO">#REF!</definedName>
    <definedName name="K" localSheetId="3">#REF!</definedName>
    <definedName name="K" localSheetId="5">#REF!</definedName>
    <definedName name="K">#REF!</definedName>
    <definedName name="KD" localSheetId="3">'[3]Projection BR GAAP R$'!#REF!</definedName>
    <definedName name="KD" localSheetId="5">'[3]Projection BR GAAP R$'!#REF!</definedName>
    <definedName name="KD">'[3]Projection BR GAAP R$'!#REF!</definedName>
    <definedName name="LAST" localSheetId="3">[4]PROJECTION!#REF!</definedName>
    <definedName name="LAST" localSheetId="5">[4]PROJECTION!#REF!</definedName>
    <definedName name="LAST">[4]PROJECTION!#REF!</definedName>
    <definedName name="LAST_DISC_CASH_FLOW" localSheetId="5">[4]PROJECTION!#REF!</definedName>
    <definedName name="LAST_DISC_CASH_FLOW">[4]PROJECTION!#REF!</definedName>
    <definedName name="LAST_DIVIDEND" localSheetId="5">[4]PROJECTION!#REF!</definedName>
    <definedName name="LAST_DIVIDEND">[4]PROJECTION!#REF!</definedName>
    <definedName name="LEASING" localSheetId="5">'[8]Nº Funcionarios'!#REF!</definedName>
    <definedName name="LEASING">'[8]Nº Funcionarios'!#REF!</definedName>
    <definedName name="LT_ASSET_BASE" localSheetId="8">#REF!</definedName>
    <definedName name="LT_ASSET_BASE" localSheetId="3">#REF!</definedName>
    <definedName name="LT_ASSET_BASE" localSheetId="6">#REF!</definedName>
    <definedName name="LT_ASSET_BASE" localSheetId="5">#REF!</definedName>
    <definedName name="LT_ASSET_BASE">#REF!</definedName>
    <definedName name="LT_ASSETS_BASE" localSheetId="3">#REF!</definedName>
    <definedName name="LT_ASSETS_BASE" localSheetId="5">#REF!</definedName>
    <definedName name="LT_ASSETS_BASE">#REF!</definedName>
    <definedName name="LT_DEBENTURES_INCREASE" localSheetId="3">[4]PROJECTION!#REF!</definedName>
    <definedName name="LT_DEBENTURES_INCREASE" localSheetId="5">[4]PROJECTION!#REF!</definedName>
    <definedName name="LT_DEBENTURES_INCREASE">[4]PROJECTION!#REF!</definedName>
    <definedName name="LT_DEBT_INCREASE" localSheetId="3">'[3]Projection BR GAAP R$'!#REF!</definedName>
    <definedName name="LT_DEBT_INCREASE" localSheetId="5">'[3]Projection BR GAAP R$'!#REF!</definedName>
    <definedName name="LT_DEBT_INCREASE">'[3]Projection BR GAAP R$'!#REF!</definedName>
    <definedName name="LT_LIABILITY_BASE" localSheetId="8">#REF!</definedName>
    <definedName name="LT_LIABILITY_BASE" localSheetId="3">#REF!</definedName>
    <definedName name="LT_LIABILITY_BASE" localSheetId="6">#REF!</definedName>
    <definedName name="LT_LIABILITY_BASE" localSheetId="5">#REF!</definedName>
    <definedName name="LT_LIABILITY_BASE">#REF!</definedName>
    <definedName name="M" localSheetId="3">#REF!</definedName>
    <definedName name="M" localSheetId="5">#REF!</definedName>
    <definedName name="M">#REF!</definedName>
    <definedName name="Macro1" localSheetId="8">#N/A</definedName>
    <definedName name="Macro1" localSheetId="3">#N/A</definedName>
    <definedName name="Macro1" localSheetId="6">#N/A</definedName>
    <definedName name="Macro1" localSheetId="5">#N/A</definedName>
    <definedName name="Macro1">[0]!Macro1</definedName>
    <definedName name="Macro2" localSheetId="8">#N/A</definedName>
    <definedName name="Macro2" localSheetId="3">#N/A</definedName>
    <definedName name="Macro2" localSheetId="6">#N/A</definedName>
    <definedName name="Macro2" localSheetId="5">#N/A</definedName>
    <definedName name="Macro2">[0]!Macro2</definedName>
    <definedName name="Macro3" localSheetId="8">#N/A</definedName>
    <definedName name="Macro3" localSheetId="3">#N/A</definedName>
    <definedName name="Macro3" localSheetId="6">#N/A</definedName>
    <definedName name="Macro3" localSheetId="5">#N/A</definedName>
    <definedName name="Macro3">[0]!Macro3</definedName>
    <definedName name="Macro4" localSheetId="8">#N/A</definedName>
    <definedName name="Macro4" localSheetId="3">#N/A</definedName>
    <definedName name="Macro4" localSheetId="6">#N/A</definedName>
    <definedName name="Macro4" localSheetId="5">#N/A</definedName>
    <definedName name="Macro4">[0]!Macro4</definedName>
    <definedName name="MARKETING" localSheetId="8">#REF!</definedName>
    <definedName name="MARKETING" localSheetId="3">#REF!</definedName>
    <definedName name="MARKETING" localSheetId="6">#REF!</definedName>
    <definedName name="MARKETING" localSheetId="5">#REF!</definedName>
    <definedName name="MARKETING">#REF!</definedName>
    <definedName name="mcger">#N/A</definedName>
    <definedName name="mcger1">#N/A</definedName>
    <definedName name="mcger3">#N/A</definedName>
    <definedName name="mcger4">#N/A</definedName>
    <definedName name="me" localSheetId="8">#N/A</definedName>
    <definedName name="me" localSheetId="3">#N/A</definedName>
    <definedName name="me" localSheetId="6">#N/A</definedName>
    <definedName name="me" localSheetId="5">#N/A</definedName>
    <definedName name="me">[0]!me</definedName>
    <definedName name="MENU" localSheetId="8">#REF!</definedName>
    <definedName name="MENU" localSheetId="3">#REF!</definedName>
    <definedName name="MENU" localSheetId="6">#REF!</definedName>
    <definedName name="MENU" localSheetId="5">#REF!</definedName>
    <definedName name="MENU">#REF!</definedName>
    <definedName name="MENU1" localSheetId="3">#REF!</definedName>
    <definedName name="MENU1" localSheetId="5">#REF!</definedName>
    <definedName name="MENU1">#REF!</definedName>
    <definedName name="MENU2" localSheetId="3">#REF!</definedName>
    <definedName name="MENU2" localSheetId="5">#REF!</definedName>
    <definedName name="MENU2">#REF!</definedName>
    <definedName name="MENU3" localSheetId="3">#REF!</definedName>
    <definedName name="MENU3" localSheetId="5">#REF!</definedName>
    <definedName name="MENU3">#REF!</definedName>
    <definedName name="MES" localSheetId="3">#REF!</definedName>
    <definedName name="MES" localSheetId="5">#REF!</definedName>
    <definedName name="MES">#REF!</definedName>
    <definedName name="Micro" localSheetId="3">#REF!</definedName>
    <definedName name="Micro" localSheetId="5">#REF!</definedName>
    <definedName name="Micro">#REF!</definedName>
    <definedName name="Min_Interest_Consl_Subs" localSheetId="3">[4]PROJECTION!#REF!</definedName>
    <definedName name="Min_Interest_Consl_Subs" localSheetId="5">[4]PROJECTION!#REF!</definedName>
    <definedName name="Min_Interest_Consl_Subs">[4]PROJECTION!#REF!</definedName>
    <definedName name="MINORITY_INT" localSheetId="3">'[3]Projection BR GAAP R$'!#REF!</definedName>
    <definedName name="MINORITY_INT" localSheetId="5">'[3]Projection BR GAAP R$'!#REF!</definedName>
    <definedName name="MINORITY_INT">'[3]Projection BR GAAP R$'!#REF!</definedName>
    <definedName name="MKT" localSheetId="8">#REF!</definedName>
    <definedName name="MKT" localSheetId="3">#REF!</definedName>
    <definedName name="MKT" localSheetId="6">#REF!</definedName>
    <definedName name="MKT" localSheetId="5">#REF!</definedName>
    <definedName name="MKT">#REF!</definedName>
    <definedName name="MKT_CAP" localSheetId="3">#REF!</definedName>
    <definedName name="MKT_CAP" localSheetId="5">#REF!</definedName>
    <definedName name="MKT_CAP">#REF!</definedName>
    <definedName name="MKT_PREMIUM" localSheetId="3">'[3]Projection BR GAAP R$'!#REF!</definedName>
    <definedName name="MKT_PREMIUM" localSheetId="5">'[3]Projection BR GAAP R$'!#REF!</definedName>
    <definedName name="MKT_PREMIUM">'[3]Projection BR GAAP R$'!#REF!</definedName>
    <definedName name="MONICA" localSheetId="8">#REF!</definedName>
    <definedName name="MONICA" localSheetId="3">#REF!</definedName>
    <definedName name="MONICA" localSheetId="6">#REF!</definedName>
    <definedName name="MONICA" localSheetId="5">#REF!</definedName>
    <definedName name="MONICA">#REF!</definedName>
    <definedName name="N" localSheetId="3">#REF!</definedName>
    <definedName name="N" localSheetId="5">#REF!</definedName>
    <definedName name="N">#REF!</definedName>
    <definedName name="N__DE_FUNCIONÁRIOS_FOLHA_DE_PAGAMENTO" localSheetId="3">'[8]Nº Funcionarios'!#REF!</definedName>
    <definedName name="N__DE_FUNCIONÁRIOS_FOLHA_DE_PAGAMENTO" localSheetId="5">'[8]Nº Funcionarios'!#REF!</definedName>
    <definedName name="N__DE_FUNCIONÁRIOS_FOLHA_DE_PAGAMENTO">'[8]Nº Funcionarios'!#REF!</definedName>
    <definedName name="NAME" localSheetId="8">#REF!</definedName>
    <definedName name="NAME" localSheetId="3">#REF!</definedName>
    <definedName name="NAME" localSheetId="6">#REF!</definedName>
    <definedName name="NAME" localSheetId="5">#REF!</definedName>
    <definedName name="NAME">#REF!</definedName>
    <definedName name="Net_Debt" localSheetId="8">[4]PROJECTION!#REF!</definedName>
    <definedName name="Net_Debt" localSheetId="3">[4]PROJECTION!#REF!</definedName>
    <definedName name="Net_Debt" localSheetId="6">[4]PROJECTION!#REF!</definedName>
    <definedName name="Net_Debt" localSheetId="5">[4]PROJECTION!#REF!</definedName>
    <definedName name="Net_Debt">[4]PROJECTION!#REF!</definedName>
    <definedName name="Net_Operating_Revenue" localSheetId="8">#REF!</definedName>
    <definedName name="Net_Operating_Revenue" localSheetId="3">#REF!</definedName>
    <definedName name="Net_Operating_Revenue" localSheetId="6">#REF!</definedName>
    <definedName name="Net_Operating_Revenue" localSheetId="5">#REF!</definedName>
    <definedName name="Net_Operating_Revenue">#REF!</definedName>
    <definedName name="no" localSheetId="8">[7]Cont!#REF!</definedName>
    <definedName name="no" localSheetId="3">[7]Cont!#REF!</definedName>
    <definedName name="no" localSheetId="6">[7]Cont!#REF!</definedName>
    <definedName name="no" localSheetId="5">[7]Cont!#REF!</definedName>
    <definedName name="no">[7]Cont!#REF!</definedName>
    <definedName name="Non_Operating_Expenses" localSheetId="8">'[3]Projection BR GAAP R$'!#REF!</definedName>
    <definedName name="Non_Operating_Expenses" localSheetId="3">'[3]Projection BR GAAP R$'!#REF!</definedName>
    <definedName name="Non_Operating_Expenses" localSheetId="5">'[3]Projection BR GAAP R$'!#REF!</definedName>
    <definedName name="Non_Operating_Expenses">'[3]Projection BR GAAP R$'!#REF!</definedName>
    <definedName name="Non_Operating_Income" localSheetId="5">'[3]Projection BR GAAP R$'!#REF!</definedName>
    <definedName name="Non_Operating_Income">'[3]Projection BR GAAP R$'!#REF!</definedName>
    <definedName name="NON_OPERATING_RESULT____of_Rev" localSheetId="5">'[3]Projection BR GAAP R$'!#REF!</definedName>
    <definedName name="NON_OPERATING_RESULT____of_Rev">'[3]Projection BR GAAP R$'!#REF!</definedName>
    <definedName name="noo" localSheetId="8">#REF!</definedName>
    <definedName name="noo" localSheetId="3">#REF!</definedName>
    <definedName name="noo" localSheetId="6">#REF!</definedName>
    <definedName name="noo" localSheetId="5">#REF!</definedName>
    <definedName name="noo">#REF!</definedName>
    <definedName name="Notes_Payable_ST" localSheetId="8">[4]PROJECTION!#REF!</definedName>
    <definedName name="Notes_Payable_ST" localSheetId="6">[4]PROJECTION!#REF!</definedName>
    <definedName name="Notes_Payable_ST" localSheetId="5">[4]PROJECTION!#REF!</definedName>
    <definedName name="Notes_Payable_ST">[4]PROJECTION!#REF!</definedName>
    <definedName name="Notes_Receivable_ST" localSheetId="6">[4]PROJECTION!#REF!</definedName>
    <definedName name="Notes_Receivable_ST" localSheetId="5">[4]PROJECTION!#REF!</definedName>
    <definedName name="Notes_Receivable_ST">[4]PROJECTION!#REF!</definedName>
    <definedName name="nov" localSheetId="8">#REF!</definedName>
    <definedName name="nov" localSheetId="3">#REF!</definedName>
    <definedName name="nov" localSheetId="6">#REF!</definedName>
    <definedName name="nov" localSheetId="5">#REF!</definedName>
    <definedName name="nov">#REF!</definedName>
    <definedName name="O" localSheetId="3">#REF!</definedName>
    <definedName name="O" localSheetId="5">#REF!</definedName>
    <definedName name="O">#REF!</definedName>
    <definedName name="ORÇ_SUPRI" localSheetId="3">#REF!</definedName>
    <definedName name="ORÇ_SUPRI" localSheetId="5">#REF!</definedName>
    <definedName name="ORÇ_SUPRI">#REF!</definedName>
    <definedName name="Orça" localSheetId="3">#REF!</definedName>
    <definedName name="Orça" localSheetId="5">#REF!</definedName>
    <definedName name="Orça">#REF!</definedName>
    <definedName name="OSASCO" localSheetId="3">#REF!</definedName>
    <definedName name="OSASCO" localSheetId="5">#REF!</definedName>
    <definedName name="OSASCO">#REF!</definedName>
    <definedName name="OTHER_CURRENT_ASSETS___REV" localSheetId="3">'[3]Projection BR GAAP R$'!#REF!</definedName>
    <definedName name="OTHER_CURRENT_ASSETS___REV" localSheetId="5">'[3]Projection BR GAAP R$'!#REF!</definedName>
    <definedName name="OTHER_CURRENT_ASSETS___REV">'[3]Projection BR GAAP R$'!#REF!</definedName>
    <definedName name="OTHER_CURRENT_LIABILIT____Rec" localSheetId="3">'[3]Projection BR GAAP R$'!#REF!</definedName>
    <definedName name="OTHER_CURRENT_LIABILIT____Rec" localSheetId="5">'[3]Projection BR GAAP R$'!#REF!</definedName>
    <definedName name="OTHER_CURRENT_LIABILIT____Rec">'[3]Projection BR GAAP R$'!#REF!</definedName>
    <definedName name="Other_General_Expenses" localSheetId="5">'[3]Projection BR GAAP R$'!#REF!</definedName>
    <definedName name="Other_General_Expenses">'[3]Projection BR GAAP R$'!#REF!</definedName>
    <definedName name="Other_Investments" localSheetId="5">[4]PROJECTION!#REF!</definedName>
    <definedName name="Other_Investments">[4]PROJECTION!#REF!</definedName>
    <definedName name="OTHER_INVESTMENTS___REV" localSheetId="5">'[3]Projection BR GAAP R$'!#REF!</definedName>
    <definedName name="OTHER_INVESTMENTS___REV">'[3]Projection BR GAAP R$'!#REF!</definedName>
    <definedName name="OTHER_LT_ASSETS___REV" localSheetId="5">'[3]Projection BR GAAP R$'!#REF!</definedName>
    <definedName name="OTHER_LT_ASSETS___REV">'[3]Projection BR GAAP R$'!#REF!</definedName>
    <definedName name="OTHER_OPERAT_INCM_EXPNS____of_Rev" localSheetId="5">'[3]Projection BR GAAP R$'!#REF!</definedName>
    <definedName name="OTHER_OPERAT_INCM_EXPNS____of_Rev">'[3]Projection BR GAAP R$'!#REF!</definedName>
    <definedName name="OTHER_PARTICIPATIONS" localSheetId="5">'[3]Projection BR GAAP R$'!#REF!</definedName>
    <definedName name="OTHER_PARTICIPATIONS">'[3]Projection BR GAAP R$'!#REF!</definedName>
    <definedName name="OTHER_RECEIVABLES_ST___REV" localSheetId="5">'[3]Projection BR GAAP R$'!#REF!</definedName>
    <definedName name="OTHER_RECEIVABLES_ST___REV">'[3]Projection BR GAAP R$'!#REF!</definedName>
    <definedName name="Others" localSheetId="5">[4]PROJECTION!#REF!</definedName>
    <definedName name="Others">[4]PROJECTION!#REF!</definedName>
    <definedName name="OTHERS____of_Rev" localSheetId="5">'[3]Projection BR GAAP R$'!#REF!</definedName>
    <definedName name="OTHERS____of_Rev">'[3]Projection BR GAAP R$'!#REF!</definedName>
    <definedName name="OTHERS_LT_LIABILIT____Rev" localSheetId="5">'[3]Projection BR GAAP R$'!#REF!</definedName>
    <definedName name="OTHERS_LT_LIABILIT____Rev">'[3]Projection BR GAAP R$'!#REF!</definedName>
    <definedName name="Others_Sales_Expenses" localSheetId="5">'[3]Projection BR GAAP R$'!#REF!</definedName>
    <definedName name="Others_Sales_Expenses">'[3]Projection BR GAAP R$'!#REF!</definedName>
    <definedName name="OTHERS_SALES_EXPENSES____of_Rev" localSheetId="5">'[3]Projection BR GAAP R$'!#REF!</definedName>
    <definedName name="OTHERS_SALES_EXPENSES____of_Rev">'[3]Projection BR GAAP R$'!#REF!</definedName>
    <definedName name="P" localSheetId="8">#REF!</definedName>
    <definedName name="P" localSheetId="3">#REF!</definedName>
    <definedName name="P" localSheetId="6">#REF!</definedName>
    <definedName name="P" localSheetId="5">#REF!</definedName>
    <definedName name="P">#REF!</definedName>
    <definedName name="PA">[11]Periodo!$B$4</definedName>
    <definedName name="PAA">[11]Periodo!$B$5</definedName>
    <definedName name="PADU_HMA" localSheetId="8">#REF!</definedName>
    <definedName name="PADU_HMA" localSheetId="3">#REF!</definedName>
    <definedName name="PADU_HMA" localSheetId="6">#REF!</definedName>
    <definedName name="PADU_HMA" localSheetId="5">#REF!</definedName>
    <definedName name="PADU_HMA">#REF!</definedName>
    <definedName name="PADU_HMO" localSheetId="3">#REF!</definedName>
    <definedName name="PADU_HMO" localSheetId="5">#REF!</definedName>
    <definedName name="PADU_HMO">#REF!</definedName>
    <definedName name="PAS" localSheetId="3">#REF!</definedName>
    <definedName name="PAS" localSheetId="5">#REF!</definedName>
    <definedName name="PAS">#REF!</definedName>
    <definedName name="PASSIVO2" localSheetId="3">#REF!</definedName>
    <definedName name="PASSIVO2" localSheetId="5">#REF!</definedName>
    <definedName name="PASSIVO2">#REF!</definedName>
    <definedName name="PASSIVOS_OPERACIONAIS_BASE" localSheetId="3">#REF!</definedName>
    <definedName name="PASSIVOS_OPERACIONAIS_BASE" localSheetId="5">#REF!</definedName>
    <definedName name="PASSIVOS_OPERACIONAIS_BASE">#REF!</definedName>
    <definedName name="Percent_Prop_Plant_Net" localSheetId="3">'[3]Projection BR GAAP R$'!#REF!</definedName>
    <definedName name="Percent_Prop_Plant_Net" localSheetId="5">'[3]Projection BR GAAP R$'!#REF!</definedName>
    <definedName name="Percent_Prop_Plant_Net">'[3]Projection BR GAAP R$'!#REF!</definedName>
    <definedName name="PERIOD" localSheetId="3">'[3]Projection BR GAAP R$'!#REF!</definedName>
    <definedName name="PERIOD" localSheetId="5">'[3]Projection BR GAAP R$'!#REF!</definedName>
    <definedName name="PERIOD">'[3]Projection BR GAAP R$'!#REF!</definedName>
    <definedName name="PERPETUAL_DEBENTURES____Liabil" localSheetId="5">[4]PROJECTION!#REF!</definedName>
    <definedName name="PERPETUAL_DEBENTURES____Liabil">[4]PROJECTION!#REF!</definedName>
    <definedName name="Perpetuity" localSheetId="5">[4]PROJECTION!#REF!</definedName>
    <definedName name="Perpetuity">[4]PROJECTION!#REF!</definedName>
    <definedName name="PIS_and_Social_Contribution_over_revenues" localSheetId="5">[4]PROJECTION!#REF!</definedName>
    <definedName name="PIS_and_Social_Contribution_over_revenues">[4]PROJECTION!#REF!</definedName>
    <definedName name="PLANOS" localSheetId="8">#REF!</definedName>
    <definedName name="PLANOS" localSheetId="3">#REF!</definedName>
    <definedName name="PLANOS" localSheetId="6">#REF!</definedName>
    <definedName name="PLANOS" localSheetId="5">#REF!</definedName>
    <definedName name="PLANOS">#REF!</definedName>
    <definedName name="pon" localSheetId="3">#REF!</definedName>
    <definedName name="pon" localSheetId="5">#REF!</definedName>
    <definedName name="pon">#REF!</definedName>
    <definedName name="PQ" localSheetId="3">[12]Trimestres!$E$29</definedName>
    <definedName name="PQ">[13]Trimestres!$E$29</definedName>
    <definedName name="Pre_tax_income_I.O.C_basis" localSheetId="8">'[3]Projection BR GAAP R$'!#REF!</definedName>
    <definedName name="Pre_tax_income_I.O.C_basis" localSheetId="6">'[3]Projection BR GAAP R$'!#REF!</definedName>
    <definedName name="Pre_tax_income_I.O.C_basis" localSheetId="5">'[3]Projection BR GAAP R$'!#REF!</definedName>
    <definedName name="Pre_tax_income_I.O.C_basis">'[3]Projection BR GAAP R$'!#REF!</definedName>
    <definedName name="Print" localSheetId="8">#REF!</definedName>
    <definedName name="Print" localSheetId="3">#REF!</definedName>
    <definedName name="Print" localSheetId="6">#REF!</definedName>
    <definedName name="Print" localSheetId="5">#REF!</definedName>
    <definedName name="Print">#REF!</definedName>
    <definedName name="Print_Area_MI" localSheetId="3">#REF!</definedName>
    <definedName name="Print_Area_MI" localSheetId="5">#REF!</definedName>
    <definedName name="Print_Area_MI">#REF!</definedName>
    <definedName name="Procmed" localSheetId="3">#REF!</definedName>
    <definedName name="Procmed" localSheetId="5">#REF!</definedName>
    <definedName name="Procmed">#REF!</definedName>
    <definedName name="Product1" localSheetId="3">'[3]Projection BR GAAP R$'!#REF!</definedName>
    <definedName name="Product1" localSheetId="5">'[3]Projection BR GAAP R$'!#REF!</definedName>
    <definedName name="Product1">'[3]Projection BR GAAP R$'!#REF!</definedName>
    <definedName name="PROVISIONS_LT____Rec" localSheetId="3">'[3]Projection BR GAAP R$'!#REF!</definedName>
    <definedName name="PROVISIONS_LT____Rec" localSheetId="5">'[3]Projection BR GAAP R$'!#REF!</definedName>
    <definedName name="PROVISIONS_LT____Rec">'[3]Projection BR GAAP R$'!#REF!</definedName>
    <definedName name="PROVISIONS_ST____Rev" localSheetId="5">'[3]Projection BR GAAP R$'!#REF!</definedName>
    <definedName name="PROVISIONS_ST____Rev">'[3]Projection BR GAAP R$'!#REF!</definedName>
    <definedName name="Q" localSheetId="8">#REF!</definedName>
    <definedName name="Q" localSheetId="3">#REF!</definedName>
    <definedName name="Q" localSheetId="6">#REF!</definedName>
    <definedName name="Q" localSheetId="5">#REF!</definedName>
    <definedName name="Q">#REF!</definedName>
    <definedName name="QUALIDADE" localSheetId="3">#REF!</definedName>
    <definedName name="QUALIDADE" localSheetId="5">#REF!</definedName>
    <definedName name="QUALIDADE">#REF!</definedName>
    <definedName name="qualquer" localSheetId="3">#REF!</definedName>
    <definedName name="qualquer" localSheetId="5">#REF!</definedName>
    <definedName name="qualquer">#REF!</definedName>
    <definedName name="QYB" localSheetId="3">#REF!</definedName>
    <definedName name="QYB" localSheetId="5">#REF!</definedName>
    <definedName name="QYB">#REF!</definedName>
    <definedName name="R.L." localSheetId="3">[14]R!#REF!</definedName>
    <definedName name="R.L." localSheetId="5">[14]R!#REF!</definedName>
    <definedName name="R.L.">[14]R!#REF!</definedName>
    <definedName name="RATEIO_ALMOXARIFADO_CENTRAL" localSheetId="5">'[8]Nº Funcionarios'!#REF!</definedName>
    <definedName name="RATEIO_ALMOXARIFADO_CENTRAL">'[8]Nº Funcionarios'!#REF!</definedName>
    <definedName name="RATEIO_CARTEIRINHAS" localSheetId="5">'[8]Nº Funcionarios'!#REF!</definedName>
    <definedName name="RATEIO_CARTEIRINHAS">'[8]Nº Funcionarios'!#REF!</definedName>
    <definedName name="RATEIO_GAS" localSheetId="5">'[8]Nº Funcionarios'!#REF!</definedName>
    <definedName name="RATEIO_GAS">'[8]Nº Funcionarios'!#REF!</definedName>
    <definedName name="RATEIO_MANUTENÇÃO_MEDIAL" localSheetId="5">'[8]Nº Funcionarios'!#REF!</definedName>
    <definedName name="RATEIO_MANUTENÇÃO_MEDIAL">'[8]Nº Funcionarios'!#REF!</definedName>
    <definedName name="REAL" localSheetId="8">#REF!</definedName>
    <definedName name="REAL" localSheetId="3">#REF!</definedName>
    <definedName name="REAL" localSheetId="6">#REF!</definedName>
    <definedName name="REAL" localSheetId="5">#REF!</definedName>
    <definedName name="REAL">#REF!</definedName>
    <definedName name="Rec_Domestic_Mkt" localSheetId="8">[4]PROJECTION!#REF!</definedName>
    <definedName name="Rec_Domestic_Mkt" localSheetId="3">[4]PROJECTION!#REF!</definedName>
    <definedName name="Rec_Domestic_Mkt" localSheetId="6">[4]PROJECTION!#REF!</definedName>
    <definedName name="Rec_Domestic_Mkt" localSheetId="5">[4]PROJECTION!#REF!</definedName>
    <definedName name="Rec_Domestic_Mkt">[4]PROJECTION!#REF!</definedName>
    <definedName name="Rec_World_Mkt" localSheetId="6">'[3]Projection BR GAAP R$'!#REF!</definedName>
    <definedName name="Rec_World_Mkt" localSheetId="5">'[3]Projection BR GAAP R$'!#REF!</definedName>
    <definedName name="Rec_World_Mkt">'[3]Projection BR GAAP R$'!#REF!</definedName>
    <definedName name="RECEIV_FROM_ELETROBRÁS___REV" localSheetId="5">[4]PROJECTION!#REF!</definedName>
    <definedName name="RECEIV_FROM_ELETROBRÁS___REV">[4]PROJECTION!#REF!</definedName>
    <definedName name="Receiv_from_Subsid_ST" localSheetId="5">[4]PROJECTION!#REF!</definedName>
    <definedName name="Receiv_from_Subsid_ST">[4]PROJECTION!#REF!</definedName>
    <definedName name="RECEIVABLES" localSheetId="8">#REF!</definedName>
    <definedName name="RECEIVABLES" localSheetId="3">#REF!</definedName>
    <definedName name="RECEIVABLES" localSheetId="6">#REF!</definedName>
    <definedName name="RECEIVABLES" localSheetId="5">#REF!</definedName>
    <definedName name="RECEIVABLES">#REF!</definedName>
    <definedName name="RECEIVABLES_BASE" localSheetId="3">#REF!</definedName>
    <definedName name="RECEIVABLES_BASE" localSheetId="5">#REF!</definedName>
    <definedName name="RECEIVABLES_BASE">#REF!</definedName>
    <definedName name="Receivables_Overseas" localSheetId="3">[4]PROJECTION!#REF!</definedName>
    <definedName name="Receivables_Overseas" localSheetId="5">[4]PROJECTION!#REF!</definedName>
    <definedName name="Receivables_Overseas">[4]PROJECTION!#REF!</definedName>
    <definedName name="Receivables_Usiminas" localSheetId="3">[4]PROJECTION!#REF!</definedName>
    <definedName name="Receivables_Usiminas" localSheetId="5">[4]PROJECTION!#REF!</definedName>
    <definedName name="Receivables_Usiminas">[4]PROJECTION!#REF!</definedName>
    <definedName name="RECIFE" localSheetId="8">#REF!</definedName>
    <definedName name="RECIFE" localSheetId="3">#REF!</definedName>
    <definedName name="RECIFE" localSheetId="6">#REF!</definedName>
    <definedName name="RECIFE" localSheetId="5">#REF!</definedName>
    <definedName name="RECIFE">#REF!</definedName>
    <definedName name="RECOM" localSheetId="3">#REF!</definedName>
    <definedName name="RECOM" localSheetId="5">#REF!</definedName>
    <definedName name="RECOM">#REF!</definedName>
    <definedName name="RESUMO_S_AMARO" localSheetId="3">#REF!</definedName>
    <definedName name="RESUMO_S_AMARO" localSheetId="5">#REF!</definedName>
    <definedName name="RESUMO_S_AMARO">#REF!</definedName>
    <definedName name="REVENUES__index" localSheetId="3">'[3]Projection BR GAAP R$'!#REF!</definedName>
    <definedName name="REVENUES__index" localSheetId="5">'[3]Projection BR GAAP R$'!#REF!</definedName>
    <definedName name="REVENUES__index">'[3]Projection BR GAAP R$'!#REF!</definedName>
    <definedName name="RH" localSheetId="8">#REF!</definedName>
    <definedName name="RH" localSheetId="3">#REF!</definedName>
    <definedName name="RH" localSheetId="6">#REF!</definedName>
    <definedName name="RH" localSheetId="5">#REF!</definedName>
    <definedName name="RH">#REF!</definedName>
    <definedName name="RISK_FREE_RATE" localSheetId="8">'[3]Projection BR GAAP R$'!#REF!</definedName>
    <definedName name="RISK_FREE_RATE" localSheetId="3">'[3]Projection BR GAAP R$'!#REF!</definedName>
    <definedName name="RISK_FREE_RATE" localSheetId="6">'[3]Projection BR GAAP R$'!#REF!</definedName>
    <definedName name="RISK_FREE_RATE" localSheetId="5">'[3]Projection BR GAAP R$'!#REF!</definedName>
    <definedName name="RISK_FREE_RATE">'[3]Projection BR GAAP R$'!#REF!</definedName>
    <definedName name="SALARIES" localSheetId="3">[4]PROJECTION!#REF!</definedName>
    <definedName name="SALARIES" localSheetId="5">[4]PROJECTION!#REF!</definedName>
    <definedName name="SALARIES">[4]PROJECTION!#REF!</definedName>
    <definedName name="SALARIES_ST____Adm_Exp" localSheetId="5">[4]PROJECTION!#REF!</definedName>
    <definedName name="SALARIES_ST____Adm_Exp">[4]PROJECTION!#REF!</definedName>
    <definedName name="SALES_EXPENSES____of_Rev" localSheetId="5">'[3]Projection BR GAAP R$'!#REF!</definedName>
    <definedName name="SALES_EXPENSES____of_Rev">'[3]Projection BR GAAP R$'!#REF!</definedName>
    <definedName name="SALES_TAXES__COFINS" localSheetId="5">'[3]Projection BR GAAP R$'!#REF!</definedName>
    <definedName name="SALES_TAXES__COFINS">'[3]Projection BR GAAP R$'!#REF!</definedName>
    <definedName name="SALES_TAXES__ICMS_PIS" localSheetId="5">'[3]Projection BR GAAP R$'!#REF!</definedName>
    <definedName name="SALES_TAXES__ICMS_PIS">'[3]Projection BR GAAP R$'!#REF!</definedName>
    <definedName name="SALES_TAXES__ICMS_PIS_COFINS" localSheetId="5">'[3]Projection BR GAAP R$'!#REF!</definedName>
    <definedName name="SALES_TAXES__ICMS_PIS_COFINS">'[3]Projection BR GAAP R$'!#REF!</definedName>
    <definedName name="sam" localSheetId="8">#REF!</definedName>
    <definedName name="sam" localSheetId="3">#REF!</definedName>
    <definedName name="sam" localSheetId="6">#REF!</definedName>
    <definedName name="sam" localSheetId="5">#REF!</definedName>
    <definedName name="sam">#REF!</definedName>
    <definedName name="same" localSheetId="8">[6]PMG_BA!#REF!</definedName>
    <definedName name="same" localSheetId="3">[6]PMG_BA!#REF!</definedName>
    <definedName name="same" localSheetId="6">[6]PMG_BA!#REF!</definedName>
    <definedName name="same" localSheetId="5">[6]PMG_BA!#REF!</definedName>
    <definedName name="same">[6]PMG_BA!#REF!</definedName>
    <definedName name="SANTO_ANDRE" localSheetId="8">#REF!</definedName>
    <definedName name="SANTO_ANDRE" localSheetId="3">#REF!</definedName>
    <definedName name="SANTO_ANDRE" localSheetId="6">#REF!</definedName>
    <definedName name="SANTO_ANDRE" localSheetId="5">#REF!</definedName>
    <definedName name="SANTO_ANDRE">#REF!</definedName>
    <definedName name="SEGUROS" localSheetId="8">'[8]Nº Funcionarios'!#REF!</definedName>
    <definedName name="SEGUROS" localSheetId="3">'[8]Nº Funcionarios'!#REF!</definedName>
    <definedName name="SEGUROS" localSheetId="6">'[8]Nº Funcionarios'!#REF!</definedName>
    <definedName name="SEGUROS" localSheetId="5">'[8]Nº Funcionarios'!#REF!</definedName>
    <definedName name="SEGUROS">'[8]Nº Funcionarios'!#REF!</definedName>
    <definedName name="Sel" localSheetId="8">#REF!</definedName>
    <definedName name="Sel" localSheetId="3">#REF!</definedName>
    <definedName name="Sel" localSheetId="6">#REF!</definedName>
    <definedName name="Sel" localSheetId="5">#REF!</definedName>
    <definedName name="Sel">#REF!</definedName>
    <definedName name="SERRA" localSheetId="3">#REF!</definedName>
    <definedName name="SERRA" localSheetId="5">#REF!</definedName>
    <definedName name="SERRA">#REF!</definedName>
    <definedName name="SERVIÇO_DE_ARQUIVO__GRAN_FILE" localSheetId="3">'[8]Nº Funcionarios'!#REF!</definedName>
    <definedName name="SERVIÇO_DE_ARQUIVO__GRAN_FILE" localSheetId="5">'[8]Nº Funcionarios'!#REF!</definedName>
    <definedName name="SERVIÇO_DE_ARQUIVO__GRAN_FILE">'[8]Nº Funcionarios'!#REF!</definedName>
    <definedName name="SERVIÇOS_DE_INFORMÁTICA" localSheetId="3">'[8]Nº Funcionarios'!#REF!</definedName>
    <definedName name="SERVIÇOS_DE_INFORMÁTICA" localSheetId="5">'[8]Nº Funcionarios'!#REF!</definedName>
    <definedName name="SERVIÇOS_DE_INFORMÁTICA">'[8]Nº Funcionarios'!#REF!</definedName>
    <definedName name="SERVIÇOS_DE_TRANSPORTE" localSheetId="5">'[8]Nº Funcionarios'!#REF!</definedName>
    <definedName name="SERVIÇOS_DE_TRANSPORTE">'[8]Nº Funcionarios'!#REF!</definedName>
    <definedName name="sinistro" localSheetId="8">#REF!</definedName>
    <definedName name="sinistro" localSheetId="3">#REF!</definedName>
    <definedName name="sinistro" localSheetId="6">#REF!</definedName>
    <definedName name="sinistro" localSheetId="5">#REF!</definedName>
    <definedName name="sinistro">#REF!</definedName>
    <definedName name="SOC" localSheetId="3">#REF!</definedName>
    <definedName name="SOC" localSheetId="5">#REF!</definedName>
    <definedName name="SOC">#REF!</definedName>
    <definedName name="SOCIAL_CONTRIBUTION____Pretax_Income" localSheetId="3">'[3]Projection BR GAAP R$'!#REF!</definedName>
    <definedName name="SOCIAL_CONTRIBUTION____Pretax_Income" localSheetId="5">'[3]Projection BR GAAP R$'!#REF!</definedName>
    <definedName name="SOCIAL_CONTRIBUTION____Pretax_Income">'[3]Projection BR GAAP R$'!#REF!</definedName>
    <definedName name="ST_DEBT_INCREASE" localSheetId="3">'[3]Projection BR GAAP R$'!#REF!</definedName>
    <definedName name="ST_DEBT_INCREASE" localSheetId="5">'[3]Projection BR GAAP R$'!#REF!</definedName>
    <definedName name="ST_DEBT_INCREASE">'[3]Projection BR GAAP R$'!#REF!</definedName>
    <definedName name="STOCKHOLDERS_BASE" localSheetId="8">#REF!</definedName>
    <definedName name="STOCKHOLDERS_BASE" localSheetId="3">#REF!</definedName>
    <definedName name="STOCKHOLDERS_BASE" localSheetId="6">#REF!</definedName>
    <definedName name="STOCKHOLDERS_BASE" localSheetId="5">#REF!</definedName>
    <definedName name="STOCKHOLDERS_BASE">#REF!</definedName>
    <definedName name="SUBS" localSheetId="8">[4]PROJECTION!#REF!</definedName>
    <definedName name="SUBS" localSheetId="3">[4]PROJECTION!#REF!</definedName>
    <definedName name="SUBS" localSheetId="6">[4]PROJECTION!#REF!</definedName>
    <definedName name="SUBS" localSheetId="5">[4]PROJECTION!#REF!</definedName>
    <definedName name="SUBS">[4]PROJECTION!#REF!</definedName>
    <definedName name="SUM_DISC_CASH_FLOW" localSheetId="3">[4]PROJECTION!#REF!</definedName>
    <definedName name="SUM_DISC_CASH_FLOW" localSheetId="5">[4]PROJECTION!#REF!</definedName>
    <definedName name="SUM_DISC_CASH_FLOW">[4]PROJECTION!#REF!</definedName>
    <definedName name="SUPERIN" localSheetId="8">#REF!</definedName>
    <definedName name="SUPERIN" localSheetId="3">#REF!</definedName>
    <definedName name="SUPERIN" localSheetId="6">#REF!</definedName>
    <definedName name="SUPERIN" localSheetId="5">#REF!</definedName>
    <definedName name="SUPERIN">#REF!</definedName>
    <definedName name="SUPPLIERS_BASE" localSheetId="3">#REF!</definedName>
    <definedName name="SUPPLIERS_BASE" localSheetId="5">#REF!</definedName>
    <definedName name="SUPPLIERS_BASE">#REF!</definedName>
    <definedName name="SUPRI" localSheetId="3">#REF!</definedName>
    <definedName name="SUPRI" localSheetId="5">#REF!</definedName>
    <definedName name="SUPRI">#REF!</definedName>
    <definedName name="T" localSheetId="3">#REF!</definedName>
    <definedName name="T" localSheetId="5">#REF!</definedName>
    <definedName name="T">#REF!</definedName>
    <definedName name="TA" localSheetId="3">[15]Trimestres!$E$23</definedName>
    <definedName name="TA">[16]Trimestres!$E$23</definedName>
    <definedName name="tania" localSheetId="8">#REF!</definedName>
    <definedName name="tania" localSheetId="3">#REF!</definedName>
    <definedName name="tania" localSheetId="6">#REF!</definedName>
    <definedName name="tania" localSheetId="5">#REF!</definedName>
    <definedName name="tania">#REF!</definedName>
    <definedName name="taniaa" localSheetId="3">#REF!</definedName>
    <definedName name="taniaa" localSheetId="5">#REF!</definedName>
    <definedName name="taniaa">#REF!</definedName>
    <definedName name="TARGET_DEBT_STRUCTURE" localSheetId="3">'[3]Projection BR GAAP R$'!#REF!</definedName>
    <definedName name="TARGET_DEBT_STRUCTURE" localSheetId="5">'[3]Projection BR GAAP R$'!#REF!</definedName>
    <definedName name="TARGET_DEBT_STRUCTURE">'[3]Projection BR GAAP R$'!#REF!</definedName>
    <definedName name="Tata" localSheetId="8">#REF!</definedName>
    <definedName name="Tata" localSheetId="3">#REF!</definedName>
    <definedName name="Tata" localSheetId="6">#REF!</definedName>
    <definedName name="Tata" localSheetId="5">#REF!</definedName>
    <definedName name="Tata">#REF!</definedName>
    <definedName name="Tax_credit__Others" localSheetId="8">'[3]Projection BR GAAP R$'!#REF!</definedName>
    <definedName name="Tax_credit__Others" localSheetId="3">'[3]Projection BR GAAP R$'!#REF!</definedName>
    <definedName name="Tax_credit__Others" localSheetId="6">'[3]Projection BR GAAP R$'!#REF!</definedName>
    <definedName name="Tax_credit__Others" localSheetId="5">'[3]Projection BR GAAP R$'!#REF!</definedName>
    <definedName name="Tax_credit__Others">'[3]Projection BR GAAP R$'!#REF!</definedName>
    <definedName name="TAX_CREDIT_INCOME_TAX___SOCIAL_CONTRIBUTION___REV" localSheetId="3">'[3]Projection BR GAAP R$'!#REF!</definedName>
    <definedName name="TAX_CREDIT_INCOME_TAX___SOCIAL_CONTRIBUTION___REV" localSheetId="5">'[3]Projection BR GAAP R$'!#REF!</definedName>
    <definedName name="TAX_CREDIT_INCOME_TAX___SOCIAL_CONTRIBUTION___REV">'[3]Projection BR GAAP R$'!#REF!</definedName>
    <definedName name="TAX_CREDIT_OTHERS___REV" localSheetId="5">'[3]Projection BR GAAP R$'!#REF!</definedName>
    <definedName name="TAX_CREDIT_OTHERS___REV">'[3]Projection BR GAAP R$'!#REF!</definedName>
    <definedName name="TAX_CREDITS_ST___REV" localSheetId="5">'[3]Projection BR GAAP R$'!#REF!</definedName>
    <definedName name="TAX_CREDITS_ST___REV">'[3]Projection BR GAAP R$'!#REF!</definedName>
    <definedName name="TAX_DCF" localSheetId="5">'[3]Projection BR GAAP R$'!#REF!</definedName>
    <definedName name="TAX_DCF">'[3]Projection BR GAAP R$'!#REF!</definedName>
    <definedName name="tax_disb" localSheetId="5">'[3]Projection BR GAAP R$'!#REF!</definedName>
    <definedName name="tax_disb">'[3]Projection BR GAAP R$'!#REF!</definedName>
    <definedName name="Tax_Loss_Carryforward" localSheetId="5">'[3]Projection BR GAAP R$'!#REF!</definedName>
    <definedName name="Tax_Loss_Carryforward">'[3]Projection BR GAAP R$'!#REF!</definedName>
    <definedName name="TB.Ccusto">[17]Tabelas!$C$2:$C$862</definedName>
    <definedName name="TB.Class">[17]Tabelas!$F$2:$F$5</definedName>
    <definedName name="TB.Diretoria">[17]Tabelas!$J$2:$J$11</definedName>
    <definedName name="TB.Item">[17]Tabelas!$D$2:$D$92</definedName>
    <definedName name="TB.Iten" localSheetId="8">#REF!</definedName>
    <definedName name="TB.Iten" localSheetId="3">#REF!</definedName>
    <definedName name="TB.Iten" localSheetId="6">#REF!</definedName>
    <definedName name="TB.Iten" localSheetId="5">#REF!</definedName>
    <definedName name="TB.Iten">#REF!</definedName>
    <definedName name="TB.Plan">[17]Tabelas!$A$2:$A$144</definedName>
    <definedName name="TB.Plano">[17]Tabelas!$B$2:$B$862</definedName>
    <definedName name="TB.Rateio">[17]Tabelas!$K$2:$K$3</definedName>
    <definedName name="TB.Status">[17]Tabelas!$H$2:$H$4</definedName>
    <definedName name="TB.Tipo">[17]Tabelas!$G$2:$G$7</definedName>
    <definedName name="TB.Ver">[17]Tabelas!$I$2:$I$3</definedName>
    <definedName name="tbdiretoria" localSheetId="8">[17]Tabelas!#REF!</definedName>
    <definedName name="tbdiretoria" localSheetId="6">[17]Tabelas!#REF!</definedName>
    <definedName name="tbdiretoria" localSheetId="5">[17]Tabelas!#REF!</definedName>
    <definedName name="tbdiretoria">[17]Tabelas!#REF!</definedName>
    <definedName name="tbteste" localSheetId="8">[17]Tabelas!#REF!</definedName>
    <definedName name="tbteste" localSheetId="6">[17]Tabelas!#REF!</definedName>
    <definedName name="tbteste" localSheetId="5">[17]Tabelas!#REF!</definedName>
    <definedName name="tbteste">[17]Tabelas!#REF!</definedName>
    <definedName name="ter" localSheetId="8">[6]PMG_SP!#REF!</definedName>
    <definedName name="ter" localSheetId="5">[6]PMG_SP!#REF!</definedName>
    <definedName name="ter">[6]PMG_SP!#REF!</definedName>
    <definedName name="terr" localSheetId="8">#REF!</definedName>
    <definedName name="terr" localSheetId="3">#REF!</definedName>
    <definedName name="terr" localSheetId="6">#REF!</definedName>
    <definedName name="terr" localSheetId="5">#REF!</definedName>
    <definedName name="terr">#REF!</definedName>
    <definedName name="TICKER" localSheetId="3">#REF!</definedName>
    <definedName name="TICKER" localSheetId="5">#REF!</definedName>
    <definedName name="TICKER">#REF!</definedName>
    <definedName name="TJLP" localSheetId="5">'[3]Projection BR GAAP R$'!#REF!</definedName>
    <definedName name="TJLP">'[3]Projection BR GAAP R$'!#REF!</definedName>
    <definedName name="Total_Abril_Orç" localSheetId="8">#REF!</definedName>
    <definedName name="Total_Abril_Orç" localSheetId="3">#REF!</definedName>
    <definedName name="Total_Abril_Orç" localSheetId="6">#REF!</definedName>
    <definedName name="Total_Abril_Orç" localSheetId="5">#REF!</definedName>
    <definedName name="Total_Abril_Orç">#REF!</definedName>
    <definedName name="TOTAL_DEBT_BASE" localSheetId="3">#REF!</definedName>
    <definedName name="TOTAL_DEBT_BASE" localSheetId="5">#REF!</definedName>
    <definedName name="TOTAL_DEBT_BASE">#REF!</definedName>
    <definedName name="Total_Fev_Orç" localSheetId="3">#REF!</definedName>
    <definedName name="Total_Fev_Orç" localSheetId="5">#REF!</definedName>
    <definedName name="Total_Fev_Orç">#REF!</definedName>
    <definedName name="TOTAL_GERAL" localSheetId="3">#REF!</definedName>
    <definedName name="TOTAL_GERAL" localSheetId="5">#REF!</definedName>
    <definedName name="TOTAL_GERAL">#REF!</definedName>
    <definedName name="TOTAL_HMA" localSheetId="3">#REF!</definedName>
    <definedName name="TOTAL_HMA" localSheetId="5">#REF!</definedName>
    <definedName name="TOTAL_HMA">#REF!</definedName>
    <definedName name="TOTAL_HMO" localSheetId="3">#REF!</definedName>
    <definedName name="TOTAL_HMO" localSheetId="5">#REF!</definedName>
    <definedName name="TOTAL_HMO">#REF!</definedName>
    <definedName name="Total_Jan_Orç" localSheetId="3">#REF!</definedName>
    <definedName name="Total_Jan_Orç" localSheetId="5">#REF!</definedName>
    <definedName name="Total_Jan_Orç">#REF!</definedName>
    <definedName name="Total_Jan_Real" localSheetId="3">#REF!</definedName>
    <definedName name="Total_Jan_Real" localSheetId="5">#REF!</definedName>
    <definedName name="Total_Jan_Real">#REF!</definedName>
    <definedName name="Total_Mar_Orç" localSheetId="3">#REF!</definedName>
    <definedName name="Total_Mar_Orç" localSheetId="5">#REF!</definedName>
    <definedName name="Total_Mar_Orç">#REF!</definedName>
    <definedName name="Total_Revenue" localSheetId="3">[4]PROJECTION!#REF!</definedName>
    <definedName name="Total_Revenue" localSheetId="5">[4]PROJECTION!#REF!</definedName>
    <definedName name="Total_Revenue">[4]PROJECTION!#REF!</definedName>
    <definedName name="Trade_Note_Receivable" localSheetId="3">[4]PROJECTION!#REF!</definedName>
    <definedName name="Trade_Note_Receivable" localSheetId="5">[4]PROJECTION!#REF!</definedName>
    <definedName name="Trade_Note_Receivable">[4]PROJECTION!#REF!</definedName>
    <definedName name="Trein" localSheetId="8">#REF!</definedName>
    <definedName name="Trein" localSheetId="3">#REF!</definedName>
    <definedName name="Trein" localSheetId="6">#REF!</definedName>
    <definedName name="Trein" localSheetId="5">#REF!</definedName>
    <definedName name="Trein">#REF!</definedName>
    <definedName name="tter" localSheetId="3">#REF!</definedName>
    <definedName name="tter" localSheetId="5">#REF!</definedName>
    <definedName name="tter">#REF!</definedName>
    <definedName name="uberlandia" localSheetId="3">#REF!</definedName>
    <definedName name="uberlandia" localSheetId="5">#REF!</definedName>
    <definedName name="uberlandia">#REF!</definedName>
    <definedName name="valor" localSheetId="3">#REF!</definedName>
    <definedName name="valor" localSheetId="5">#REF!</definedName>
    <definedName name="valor">#REF!</definedName>
    <definedName name="VALUATION_INCOME_TAX" localSheetId="3">'[3]Projection BR GAAP R$'!#REF!</definedName>
    <definedName name="VALUATION_INCOME_TAX" localSheetId="5">'[3]Projection BR GAAP R$'!#REF!</definedName>
    <definedName name="VALUATION_INCOME_TAX">'[3]Projection BR GAAP R$'!#REF!</definedName>
    <definedName name="VALUE_SUB" localSheetId="3">[4]PROJECTION!#REF!</definedName>
    <definedName name="VALUE_SUB" localSheetId="5">[4]PROJECTION!#REF!</definedName>
    <definedName name="VALUE_SUB">[4]PROJECTION!#REF!</definedName>
    <definedName name="Variable_Costs__US__Million" localSheetId="5">[4]PROJECTION!#REF!</definedName>
    <definedName name="Variable_Costs__US__Million">[4]PROJECTION!#REF!</definedName>
    <definedName name="Variable_Costs_Ratio" localSheetId="5">[4]PROJECTION!#REF!</definedName>
    <definedName name="Variable_Costs_Ratio">[4]PROJECTION!#REF!</definedName>
    <definedName name="VDACONSOLIDADO" localSheetId="8">#N/A</definedName>
    <definedName name="VDACONSOLIDADO" localSheetId="3">#N/A</definedName>
    <definedName name="VDACONSOLIDADO" localSheetId="6">#N/A</definedName>
    <definedName name="VDACONSOLIDADO" localSheetId="5">#N/A</definedName>
    <definedName name="VDACONSOLIDADO">[0]!VDACONSOLIDADO</definedName>
    <definedName name="VDAUNIEXP" localSheetId="8">#N/A</definedName>
    <definedName name="VDAUNIEXP" localSheetId="3">#N/A</definedName>
    <definedName name="VDAUNIEXP" localSheetId="6">#N/A</definedName>
    <definedName name="VDAUNIEXP" localSheetId="5">#N/A</definedName>
    <definedName name="VDAUNIEXP">[0]!VDAUNIEXP</definedName>
    <definedName name="VDAUNIFASHION" localSheetId="8">#N/A</definedName>
    <definedName name="VDAUNIFASHION" localSheetId="3">#N/A</definedName>
    <definedName name="VDAUNIFASHION" localSheetId="6">#N/A</definedName>
    <definedName name="VDAUNIFASHION" localSheetId="5">#N/A</definedName>
    <definedName name="VDAUNIFASHION">[0]!VDAUNIFASHION</definedName>
    <definedName name="VDAUNIHERING" localSheetId="8">#N/A</definedName>
    <definedName name="VDAUNIHERING" localSheetId="3">#N/A</definedName>
    <definedName name="VDAUNIHERING" localSheetId="6">#N/A</definedName>
    <definedName name="VDAUNIHERING" localSheetId="5">#N/A</definedName>
    <definedName name="VDAUNIHERING">[0]!VDAUNIHERING</definedName>
    <definedName name="VDAUNILICENCIADOS" localSheetId="8">#N/A</definedName>
    <definedName name="VDAUNILICENCIADOS" localSheetId="3">#N/A</definedName>
    <definedName name="VDAUNILICENCIADOS" localSheetId="6">#N/A</definedName>
    <definedName name="VDAUNILICENCIADOS" localSheetId="5">#N/A</definedName>
    <definedName name="VDAUNILICENCIADOS">[0]!VDAUNILICENCIADOS</definedName>
    <definedName name="VDAUNITEXTIL" localSheetId="8">#N/A</definedName>
    <definedName name="VDAUNITEXTIL" localSheetId="3">#N/A</definedName>
    <definedName name="VDAUNITEXTIL" localSheetId="6">#N/A</definedName>
    <definedName name="VDAUNITEXTIL" localSheetId="5">#N/A</definedName>
    <definedName name="VDAUNITEXTIL">[0]!VDAUNITEXTIL</definedName>
    <definedName name="VDAUNIWRANGLER" localSheetId="8">#N/A</definedName>
    <definedName name="VDAUNIWRANGLER" localSheetId="3">#N/A</definedName>
    <definedName name="VDAUNIWRANGLER" localSheetId="6">#N/A</definedName>
    <definedName name="VDAUNIWRANGLER" localSheetId="5">#N/A</definedName>
    <definedName name="VDAUNIWRANGLER">[0]!VDAUNIWRANGLER</definedName>
    <definedName name="WACC" localSheetId="8">[4]PROJECTION!#REF!</definedName>
    <definedName name="WACC" localSheetId="3">[4]PROJECTION!#REF!</definedName>
    <definedName name="WACC" localSheetId="6">[4]PROJECTION!#REF!</definedName>
    <definedName name="WACC" localSheetId="5">[4]PROJECTION!#REF!</definedName>
    <definedName name="WACC">[4]PROJECTION!#REF!</definedName>
    <definedName name="WACC_2" localSheetId="8">[4]PROJECTION!#REF!</definedName>
    <definedName name="WACC_2" localSheetId="5">[4]PROJECTION!#REF!</definedName>
    <definedName name="WACC_2">[4]PROJECTION!#REF!</definedName>
    <definedName name="WACC_3" localSheetId="5">'[3]Projection BR GAAP R$'!#REF!</definedName>
    <definedName name="WACC_3">'[3]Projection BR GAAP R$'!#REF!</definedName>
    <definedName name="Workforce_reduction_program" localSheetId="5">[4]PROJECTION!#REF!</definedName>
    <definedName name="Workforce_reduction_program">[4]PROJECTION!#REF!</definedName>
    <definedName name="WORKFORCE_REDUCTION_PROGRAM____of_Rev" localSheetId="5">'[3]Projection BR GAAP R$'!#REF!</definedName>
    <definedName name="WORKFORCE_REDUCTION_PROGRAM____of_Rev">'[3]Projection BR GAAP R$'!#REF!</definedName>
    <definedName name="XEROX_RIVER_PARK_TOTAL____LANÇAMENTO" localSheetId="5">'[8]Nº Funcionarios'!#REF!</definedName>
    <definedName name="XEROX_RIVER_PARK_TOTAL____LANÇAMENTO">'[8]Nº Funcionarios'!#REF!</definedName>
    <definedName name="Y" localSheetId="8">#REF!</definedName>
    <definedName name="Y" localSheetId="3">#REF!</definedName>
    <definedName name="Y" localSheetId="6">#REF!</definedName>
    <definedName name="Y" localSheetId="5">#REF!</definedName>
    <definedName name="Y">#REF!</definedName>
    <definedName name="YEARLY_BASIS" localSheetId="8">'[3]Projection BR GAAP R$'!#REF!</definedName>
    <definedName name="YEARLY_BASIS" localSheetId="6">'[3]Projection BR GAAP R$'!#REF!</definedName>
    <definedName name="YEARLY_BASIS" localSheetId="5">'[3]Projection BR GAAP R$'!#REF!</definedName>
    <definedName name="YEARLY_BASIS">'[3]Projection BR GAAP R$'!#REF!</definedName>
    <definedName name="zeca" localSheetId="6">[18]Trein!#REF!</definedName>
    <definedName name="zeca" localSheetId="5">[18]Trein!#REF!</definedName>
    <definedName name="zeca">[18]Trein!#REF!</definedName>
    <definedName name="ZONA_NORTE" localSheetId="8">#REF!</definedName>
    <definedName name="ZONA_NORTE" localSheetId="3">#REF!</definedName>
    <definedName name="ZONA_NORTE" localSheetId="6">#REF!</definedName>
    <definedName name="ZONA_NORTE" localSheetId="5">#REF!</definedName>
    <definedName name="ZONA_NORTE">#REF!</definedName>
    <definedName name="ZONA_OESTE" localSheetId="3">#REF!</definedName>
    <definedName name="ZONA_OESTE" localSheetId="5">#REF!</definedName>
    <definedName name="ZONA_OESTE">#REF!</definedName>
  </definedNames>
  <calcPr calcId="152511"/>
</workbook>
</file>

<file path=xl/calcChain.xml><?xml version="1.0" encoding="utf-8"?>
<calcChain xmlns="http://schemas.openxmlformats.org/spreadsheetml/2006/main">
  <c r="L101" i="16" l="1"/>
  <c r="AU11" i="14" l="1"/>
  <c r="AG77" i="2" l="1"/>
  <c r="AG65" i="2"/>
  <c r="AG49" i="2"/>
  <c r="AG38" i="2"/>
  <c r="AG24" i="2"/>
  <c r="AG8" i="2"/>
  <c r="AG85" i="2" l="1"/>
  <c r="AG23" i="2"/>
  <c r="AG45" i="2" s="1"/>
  <c r="P8" i="2"/>
  <c r="P24" i="2"/>
  <c r="P38" i="2"/>
  <c r="P23" i="2" l="1"/>
  <c r="P45" i="2" s="1"/>
  <c r="W17" i="12"/>
  <c r="W14" i="12"/>
  <c r="W10" i="12"/>
  <c r="W9" i="12"/>
  <c r="S77" i="2"/>
  <c r="S65" i="2"/>
  <c r="S49" i="2"/>
  <c r="S38" i="2"/>
  <c r="S24" i="2"/>
  <c r="S8" i="2"/>
  <c r="W35" i="1"/>
  <c r="W37" i="1" s="1"/>
  <c r="W26" i="1"/>
  <c r="W18" i="1"/>
  <c r="W11" i="1"/>
  <c r="W16" i="1" s="1"/>
  <c r="W8" i="12" l="1"/>
  <c r="S85" i="2"/>
  <c r="S23" i="2"/>
  <c r="S45" i="2" s="1"/>
  <c r="W17" i="1"/>
  <c r="W25" i="1"/>
  <c r="V19" i="12"/>
  <c r="V18" i="12"/>
  <c r="U17" i="12"/>
  <c r="V17" i="12" s="1"/>
  <c r="V16" i="12"/>
  <c r="V15" i="12"/>
  <c r="U14" i="12"/>
  <c r="V14" i="12" s="1"/>
  <c r="V13" i="12"/>
  <c r="U10" i="12"/>
  <c r="U9" i="12"/>
  <c r="U85" i="11"/>
  <c r="U79" i="11"/>
  <c r="U77" i="11"/>
  <c r="U75" i="11"/>
  <c r="U72" i="11"/>
  <c r="U70" i="11"/>
  <c r="U69" i="11"/>
  <c r="U68" i="11"/>
  <c r="U67" i="11"/>
  <c r="U66" i="11"/>
  <c r="U63" i="11"/>
  <c r="U61" i="11"/>
  <c r="U59" i="11"/>
  <c r="U58" i="11"/>
  <c r="U56" i="11"/>
  <c r="U55" i="11"/>
  <c r="U53" i="11"/>
  <c r="U52" i="11"/>
  <c r="U49" i="11"/>
  <c r="U47" i="11"/>
  <c r="U45" i="11"/>
  <c r="U43" i="11"/>
  <c r="U41" i="11"/>
  <c r="U38" i="11"/>
  <c r="U35" i="11"/>
  <c r="U34" i="11"/>
  <c r="U33" i="11"/>
  <c r="U31" i="11"/>
  <c r="U28" i="11"/>
  <c r="U26" i="11"/>
  <c r="U24" i="11"/>
  <c r="U21" i="11"/>
  <c r="U20" i="11"/>
  <c r="U18" i="11"/>
  <c r="U15" i="11"/>
  <c r="U11" i="11"/>
  <c r="U9" i="11"/>
  <c r="R77" i="2"/>
  <c r="R65" i="2"/>
  <c r="R49" i="2"/>
  <c r="R38" i="2"/>
  <c r="R24" i="2"/>
  <c r="R8" i="2"/>
  <c r="V26" i="1"/>
  <c r="U26" i="1"/>
  <c r="U32" i="1" s="1"/>
  <c r="U35" i="1" s="1"/>
  <c r="U37" i="1" s="1"/>
  <c r="V18" i="1"/>
  <c r="U18" i="1"/>
  <c r="V11" i="1"/>
  <c r="U11" i="1"/>
  <c r="U10" i="1"/>
  <c r="U17" i="1" s="1"/>
  <c r="V8" i="1"/>
  <c r="V10" i="1" s="1"/>
  <c r="V16" i="1" l="1"/>
  <c r="V17" i="1" s="1"/>
  <c r="V9" i="12"/>
  <c r="V10" i="12"/>
  <c r="U8" i="12"/>
  <c r="V8" i="12" s="1"/>
  <c r="R23" i="2"/>
  <c r="R45" i="2" s="1"/>
  <c r="R85" i="2"/>
  <c r="T17" i="12"/>
  <c r="T14" i="12"/>
  <c r="T10" i="12"/>
  <c r="T9" i="12"/>
  <c r="T85" i="11"/>
  <c r="Q77" i="2"/>
  <c r="Q65" i="2"/>
  <c r="Q49" i="2"/>
  <c r="Q38" i="2"/>
  <c r="Q24" i="2"/>
  <c r="Q8" i="2"/>
  <c r="T26" i="1"/>
  <c r="T18" i="1"/>
  <c r="T11" i="1"/>
  <c r="T10" i="1"/>
  <c r="V25" i="1" l="1"/>
  <c r="V32" i="1" s="1"/>
  <c r="V35" i="1" s="1"/>
  <c r="V37" i="1" s="1"/>
  <c r="T16" i="1"/>
  <c r="T25" i="1" s="1"/>
  <c r="T32" i="1" s="1"/>
  <c r="T35" i="1" s="1"/>
  <c r="T37" i="1" s="1"/>
  <c r="T8" i="12"/>
  <c r="Q23" i="2"/>
  <c r="Q45" i="2" s="1"/>
  <c r="Q85" i="2"/>
  <c r="T17" i="1" l="1"/>
  <c r="S17" i="12"/>
  <c r="S14" i="12"/>
  <c r="S8" i="12"/>
  <c r="P77" i="2"/>
  <c r="P65" i="2"/>
  <c r="P49" i="2"/>
  <c r="S26" i="1"/>
  <c r="S18" i="1"/>
  <c r="S11" i="1"/>
  <c r="S10" i="1"/>
  <c r="P85" i="2" l="1"/>
  <c r="S16" i="1"/>
  <c r="S17" i="1" s="1"/>
  <c r="Q18" i="12"/>
  <c r="P17" i="12"/>
  <c r="Q17" i="12" s="1"/>
  <c r="O17" i="12"/>
  <c r="N17" i="12"/>
  <c r="M17" i="12"/>
  <c r="L17" i="12"/>
  <c r="K17" i="12"/>
  <c r="J17" i="12"/>
  <c r="I17" i="12"/>
  <c r="H17" i="12"/>
  <c r="Q16" i="12"/>
  <c r="Q15" i="12"/>
  <c r="P14" i="12"/>
  <c r="Q14" i="12" s="1"/>
  <c r="O14" i="12"/>
  <c r="N14" i="12"/>
  <c r="M14" i="12"/>
  <c r="L14" i="12"/>
  <c r="K14" i="12"/>
  <c r="J14" i="12"/>
  <c r="I14" i="12"/>
  <c r="H14" i="12"/>
  <c r="Q13" i="12"/>
  <c r="Q12" i="12"/>
  <c r="Q11" i="12"/>
  <c r="P10" i="12"/>
  <c r="O10" i="12"/>
  <c r="N10" i="12"/>
  <c r="M10" i="12"/>
  <c r="L10" i="12"/>
  <c r="K10" i="12"/>
  <c r="P9" i="12"/>
  <c r="O9" i="12"/>
  <c r="N9" i="12"/>
  <c r="M9" i="12"/>
  <c r="L9" i="12"/>
  <c r="K9" i="12"/>
  <c r="J8" i="12"/>
  <c r="I8" i="12"/>
  <c r="H8" i="12"/>
  <c r="R17" i="12"/>
  <c r="R14" i="12"/>
  <c r="R10" i="12"/>
  <c r="R9" i="12"/>
  <c r="O77" i="2"/>
  <c r="O65" i="2"/>
  <c r="O49" i="2"/>
  <c r="O38" i="2"/>
  <c r="O24" i="2"/>
  <c r="O8" i="2"/>
  <c r="R26" i="1"/>
  <c r="R18" i="1"/>
  <c r="R11" i="1"/>
  <c r="R10" i="1"/>
  <c r="S25" i="1" l="1"/>
  <c r="S32" i="1" s="1"/>
  <c r="S35" i="1" s="1"/>
  <c r="S37" i="1" s="1"/>
  <c r="R16" i="1"/>
  <c r="R25" i="1" s="1"/>
  <c r="R32" i="1" s="1"/>
  <c r="R35" i="1" s="1"/>
  <c r="R37" i="1" s="1"/>
  <c r="M8" i="12"/>
  <c r="L8" i="12"/>
  <c r="P8" i="12"/>
  <c r="Q8" i="12" s="1"/>
  <c r="N8" i="12"/>
  <c r="R8" i="12"/>
  <c r="Q9" i="12"/>
  <c r="O85" i="2"/>
  <c r="O23" i="2"/>
  <c r="O45" i="2" s="1"/>
  <c r="K8" i="12"/>
  <c r="O8" i="12"/>
  <c r="R17" i="1"/>
  <c r="P33" i="1"/>
  <c r="Q26" i="1"/>
  <c r="P23" i="1"/>
  <c r="P20" i="1"/>
  <c r="P19" i="1"/>
  <c r="Q18" i="1"/>
  <c r="Q25" i="1" s="1"/>
  <c r="Q11" i="1"/>
  <c r="P11" i="1"/>
  <c r="Q10" i="1"/>
  <c r="Q17" i="1" s="1"/>
  <c r="P10" i="1"/>
  <c r="P16" i="1" l="1"/>
  <c r="P17" i="1" s="1"/>
  <c r="Q32" i="1"/>
  <c r="Q35" i="1" s="1"/>
  <c r="Q37" i="1" s="1"/>
  <c r="Q19" i="12"/>
  <c r="Q10" i="12" s="1"/>
  <c r="N77" i="2" l="1"/>
  <c r="N65" i="2"/>
  <c r="N49" i="2"/>
  <c r="N38" i="2"/>
  <c r="N24" i="2"/>
  <c r="N8" i="2"/>
  <c r="N23" i="2" l="1"/>
  <c r="N45" i="2" s="1"/>
  <c r="N85" i="2"/>
  <c r="F19" i="12"/>
  <c r="F18" i="12"/>
  <c r="G17" i="12"/>
  <c r="F17" i="12" s="1"/>
  <c r="E17" i="12"/>
  <c r="D17" i="12"/>
  <c r="F16" i="12"/>
  <c r="F15" i="12"/>
  <c r="G14" i="12"/>
  <c r="F14" i="12" s="1"/>
  <c r="E14" i="12"/>
  <c r="D14" i="12"/>
  <c r="C14" i="12"/>
  <c r="G8" i="12"/>
  <c r="F8" i="12"/>
  <c r="E8" i="12"/>
  <c r="D8" i="12"/>
  <c r="C8" i="12"/>
  <c r="M77" i="2"/>
  <c r="L77" i="2"/>
  <c r="K77" i="2"/>
  <c r="J77" i="2"/>
  <c r="I77" i="2"/>
  <c r="H77" i="2"/>
  <c r="G77" i="2"/>
  <c r="F77" i="2"/>
  <c r="E77" i="2"/>
  <c r="D77" i="2"/>
  <c r="C77" i="2"/>
  <c r="M65" i="2"/>
  <c r="L65" i="2"/>
  <c r="K65" i="2"/>
  <c r="J65" i="2"/>
  <c r="I65" i="2"/>
  <c r="H65" i="2"/>
  <c r="G65" i="2"/>
  <c r="F65" i="2"/>
  <c r="E65" i="2"/>
  <c r="D65" i="2"/>
  <c r="C65" i="2"/>
  <c r="M49" i="2"/>
  <c r="L49" i="2"/>
  <c r="K49" i="2"/>
  <c r="J49" i="2"/>
  <c r="I49" i="2"/>
  <c r="H49" i="2"/>
  <c r="G49" i="2"/>
  <c r="F49" i="2"/>
  <c r="E49" i="2"/>
  <c r="D49" i="2"/>
  <c r="C49" i="2"/>
  <c r="M38" i="2"/>
  <c r="L38" i="2"/>
  <c r="K38" i="2"/>
  <c r="J38" i="2"/>
  <c r="I38" i="2"/>
  <c r="H38" i="2"/>
  <c r="G38" i="2"/>
  <c r="F38" i="2"/>
  <c r="E38" i="2"/>
  <c r="E23" i="2" s="1"/>
  <c r="D38" i="2"/>
  <c r="C38" i="2"/>
  <c r="M24" i="2"/>
  <c r="L24" i="2"/>
  <c r="K24" i="2"/>
  <c r="J24" i="2"/>
  <c r="I24" i="2"/>
  <c r="H24" i="2"/>
  <c r="G24" i="2"/>
  <c r="F24" i="2"/>
  <c r="D24" i="2"/>
  <c r="C24" i="2"/>
  <c r="M8" i="2"/>
  <c r="L8" i="2"/>
  <c r="K8" i="2"/>
  <c r="J8" i="2"/>
  <c r="I8" i="2"/>
  <c r="H8" i="2"/>
  <c r="G8" i="2"/>
  <c r="F8" i="2"/>
  <c r="E8" i="2"/>
  <c r="D8" i="2"/>
  <c r="C8" i="2"/>
  <c r="N37" i="1"/>
  <c r="K36" i="1"/>
  <c r="F36" i="1"/>
  <c r="K34" i="1"/>
  <c r="F34" i="1"/>
  <c r="K33" i="1"/>
  <c r="F33" i="1"/>
  <c r="K31" i="1"/>
  <c r="F31" i="1"/>
  <c r="K30" i="1"/>
  <c r="F30" i="1"/>
  <c r="K29" i="1"/>
  <c r="F29" i="1"/>
  <c r="K27" i="1"/>
  <c r="F27" i="1"/>
  <c r="O26" i="1"/>
  <c r="N26" i="1"/>
  <c r="M26" i="1"/>
  <c r="L26" i="1"/>
  <c r="J26" i="1"/>
  <c r="I26" i="1"/>
  <c r="H26" i="1"/>
  <c r="G26" i="1"/>
  <c r="E26" i="1"/>
  <c r="D26" i="1"/>
  <c r="C26" i="1"/>
  <c r="K23" i="1"/>
  <c r="F23" i="1"/>
  <c r="L20" i="1"/>
  <c r="K20" i="1" s="1"/>
  <c r="F20" i="1"/>
  <c r="K19" i="1"/>
  <c r="F19" i="1"/>
  <c r="O18" i="1"/>
  <c r="N18" i="1"/>
  <c r="M18" i="1"/>
  <c r="J18" i="1"/>
  <c r="I18" i="1"/>
  <c r="H18" i="1"/>
  <c r="G18" i="1"/>
  <c r="E18" i="1"/>
  <c r="D18" i="1"/>
  <c r="C18" i="1"/>
  <c r="K14" i="1"/>
  <c r="F14" i="1"/>
  <c r="N13" i="1"/>
  <c r="N11" i="1" s="1"/>
  <c r="H13" i="1"/>
  <c r="F13" i="1"/>
  <c r="K12" i="1"/>
  <c r="F12" i="1"/>
  <c r="O11" i="1"/>
  <c r="M11" i="1"/>
  <c r="L11" i="1"/>
  <c r="J11" i="1"/>
  <c r="I11" i="1"/>
  <c r="G11" i="1"/>
  <c r="E11" i="1"/>
  <c r="D11" i="1"/>
  <c r="C11" i="1"/>
  <c r="O10" i="1"/>
  <c r="N10" i="1"/>
  <c r="M10" i="1"/>
  <c r="L10" i="1"/>
  <c r="J10" i="1"/>
  <c r="I10" i="1"/>
  <c r="H10" i="1"/>
  <c r="G10" i="1"/>
  <c r="E10" i="1"/>
  <c r="D10" i="1"/>
  <c r="C10" i="1"/>
  <c r="K9" i="1"/>
  <c r="F9" i="1"/>
  <c r="K8" i="1"/>
  <c r="F8" i="1"/>
  <c r="E45" i="2" l="1"/>
  <c r="K10" i="1"/>
  <c r="I16" i="1"/>
  <c r="I25" i="1" s="1"/>
  <c r="I32" i="1" s="1"/>
  <c r="I35" i="1" s="1"/>
  <c r="G23" i="2"/>
  <c r="M16" i="1"/>
  <c r="M25" i="1" s="1"/>
  <c r="M32" i="1" s="1"/>
  <c r="M35" i="1" s="1"/>
  <c r="M37" i="1" s="1"/>
  <c r="N16" i="1"/>
  <c r="N17" i="1" s="1"/>
  <c r="K26" i="1"/>
  <c r="F11" i="1"/>
  <c r="E16" i="1"/>
  <c r="E25" i="1" s="1"/>
  <c r="E32" i="1" s="1"/>
  <c r="E35" i="1" s="1"/>
  <c r="E37" i="1" s="1"/>
  <c r="J16" i="1"/>
  <c r="J17" i="1" s="1"/>
  <c r="L18" i="1"/>
  <c r="K18" i="1" s="1"/>
  <c r="H23" i="2"/>
  <c r="H45" i="2" s="1"/>
  <c r="L23" i="2"/>
  <c r="L45" i="2" s="1"/>
  <c r="L16" i="1"/>
  <c r="L17" i="1" s="1"/>
  <c r="F23" i="2"/>
  <c r="F45" i="2" s="1"/>
  <c r="J23" i="2"/>
  <c r="J45" i="2" s="1"/>
  <c r="K23" i="2"/>
  <c r="K45" i="2" s="1"/>
  <c r="D85" i="2"/>
  <c r="H85" i="2"/>
  <c r="G45" i="2"/>
  <c r="C23" i="2"/>
  <c r="C45" i="2" s="1"/>
  <c r="F85" i="2"/>
  <c r="J85" i="2"/>
  <c r="D23" i="2"/>
  <c r="D45" i="2" s="1"/>
  <c r="E85" i="2"/>
  <c r="I85" i="2"/>
  <c r="M85" i="2"/>
  <c r="L85" i="2"/>
  <c r="G16" i="1"/>
  <c r="G25" i="1" s="1"/>
  <c r="G32" i="1" s="1"/>
  <c r="G35" i="1" s="1"/>
  <c r="G37" i="1" s="1"/>
  <c r="F18" i="1"/>
  <c r="F26" i="1"/>
  <c r="D16" i="1"/>
  <c r="D17" i="1" s="1"/>
  <c r="F10" i="1"/>
  <c r="F16" i="1" s="1"/>
  <c r="F17" i="1" s="1"/>
  <c r="C16" i="1"/>
  <c r="C25" i="1" s="1"/>
  <c r="C32" i="1" s="1"/>
  <c r="C35" i="1" s="1"/>
  <c r="C37" i="1" s="1"/>
  <c r="O16" i="1"/>
  <c r="O17" i="1" s="1"/>
  <c r="P18" i="1"/>
  <c r="I23" i="2"/>
  <c r="I45" i="2" s="1"/>
  <c r="M23" i="2"/>
  <c r="M45" i="2" s="1"/>
  <c r="C85" i="2"/>
  <c r="G85" i="2"/>
  <c r="K85" i="2"/>
  <c r="C17" i="1"/>
  <c r="O25" i="1"/>
  <c r="O32" i="1" s="1"/>
  <c r="O35" i="1" s="1"/>
  <c r="O37" i="1" s="1"/>
  <c r="H11" i="1"/>
  <c r="H16" i="1" s="1"/>
  <c r="K13" i="1"/>
  <c r="K11" i="1" s="1"/>
  <c r="K16" i="1" s="1"/>
  <c r="I17" i="1" l="1"/>
  <c r="L25" i="1"/>
  <c r="L32" i="1" s="1"/>
  <c r="L35" i="1" s="1"/>
  <c r="L37" i="1" s="1"/>
  <c r="N25" i="1"/>
  <c r="N32" i="1" s="1"/>
  <c r="J25" i="1"/>
  <c r="J32" i="1" s="1"/>
  <c r="J35" i="1" s="1"/>
  <c r="J37" i="1" s="1"/>
  <c r="M17" i="1"/>
  <c r="E17" i="1"/>
  <c r="F25" i="1"/>
  <c r="F32" i="1" s="1"/>
  <c r="F35" i="1" s="1"/>
  <c r="F37" i="1" s="1"/>
  <c r="G17" i="1"/>
  <c r="D25" i="1"/>
  <c r="D32" i="1" s="1"/>
  <c r="D35" i="1" s="1"/>
  <c r="D37" i="1" s="1"/>
  <c r="K25" i="1"/>
  <c r="K32" i="1" s="1"/>
  <c r="K35" i="1" s="1"/>
  <c r="K37" i="1" s="1"/>
  <c r="K17" i="1"/>
  <c r="H17" i="1"/>
  <c r="H25" i="1"/>
  <c r="H32" i="1" s="1"/>
  <c r="H35" i="1" s="1"/>
  <c r="H37" i="1" s="1"/>
  <c r="P25" i="1" l="1"/>
  <c r="P32" i="1" s="1"/>
</calcChain>
</file>

<file path=xl/sharedStrings.xml><?xml version="1.0" encoding="utf-8"?>
<sst xmlns="http://schemas.openxmlformats.org/spreadsheetml/2006/main" count="1298" uniqueCount="338">
  <si>
    <t>Casas Moysés</t>
  </si>
  <si>
    <t>Artex</t>
  </si>
  <si>
    <t xml:space="preserve">   </t>
  </si>
  <si>
    <t>MMartan</t>
  </si>
  <si>
    <t/>
  </si>
  <si>
    <t xml:space="preserve"> </t>
  </si>
  <si>
    <t>INCOME STATEMENT - R$ Million</t>
  </si>
  <si>
    <t>Gross Sales</t>
  </si>
  <si>
    <t>Sales Deductions</t>
  </si>
  <si>
    <t>Net Sales</t>
  </si>
  <si>
    <t>Cost of Goods Sold</t>
  </si>
  <si>
    <t xml:space="preserve">   Materials</t>
  </si>
  <si>
    <t xml:space="preserve">   Conversion Costs and Others</t>
  </si>
  <si>
    <t xml:space="preserve">   Depreciation</t>
  </si>
  <si>
    <t>Gross Profit</t>
  </si>
  <si>
    <t>Gross Margin</t>
  </si>
  <si>
    <t>Operating Income (Expenses)</t>
  </si>
  <si>
    <t>Selling Expenses</t>
  </si>
  <si>
    <t>General and Administrative Expenses</t>
  </si>
  <si>
    <t>Others, Net</t>
  </si>
  <si>
    <t>Income from Operations</t>
  </si>
  <si>
    <t>Financial Results</t>
  </si>
  <si>
    <t>Financial Expenses - Interests</t>
  </si>
  <si>
    <t>Financial Expenses - Bank Charges and Others</t>
  </si>
  <si>
    <t>Financial Income</t>
  </si>
  <si>
    <t>Exchange Variation, Net</t>
  </si>
  <si>
    <t>Results from Operations Before Taxes</t>
  </si>
  <si>
    <t>Current Income and Social Contribution Taxes</t>
  </si>
  <si>
    <t>Deferred Income and Social Contribution Taxes</t>
  </si>
  <si>
    <t>Net Result from Continuing Operations</t>
  </si>
  <si>
    <t>Results from Discontinued Operations in Subsidiaries</t>
  </si>
  <si>
    <t>Net Income (Loss) for the Period</t>
  </si>
  <si>
    <t>1Q11</t>
  </si>
  <si>
    <t>2Q11</t>
  </si>
  <si>
    <t>1Q12</t>
  </si>
  <si>
    <t>2Q12</t>
  </si>
  <si>
    <t>3Q11</t>
  </si>
  <si>
    <t>4Q11</t>
  </si>
  <si>
    <t>3Q12</t>
  </si>
  <si>
    <t>4Q12</t>
  </si>
  <si>
    <t>1Q13</t>
  </si>
  <si>
    <t>ASSETS - R$ Million</t>
  </si>
  <si>
    <t>Current</t>
  </si>
  <si>
    <t>Marketable Securities</t>
  </si>
  <si>
    <t>Accounts Receivable</t>
  </si>
  <si>
    <t>Inventories</t>
  </si>
  <si>
    <t>Advances to Suppliers</t>
  </si>
  <si>
    <t>Recoverable Taxes</t>
  </si>
  <si>
    <t>Derivative Instruments</t>
  </si>
  <si>
    <t>Other Receivables</t>
  </si>
  <si>
    <t>Noncurrent</t>
  </si>
  <si>
    <t>Long-Term Assets</t>
  </si>
  <si>
    <t>Related Parties</t>
  </si>
  <si>
    <t>Property, Pland and Equipment Held for Sales</t>
  </si>
  <si>
    <t>Escrow Deposits</t>
  </si>
  <si>
    <t>Others</t>
  </si>
  <si>
    <t>Other Investments</t>
  </si>
  <si>
    <t>Property, Pland and Equipment</t>
  </si>
  <si>
    <t>Intangible Assets</t>
  </si>
  <si>
    <t>TOTAL ASSETS</t>
  </si>
  <si>
    <t>Permanent Assets</t>
  </si>
  <si>
    <t>LIABILITIES AND EQUITY - R$ Million</t>
  </si>
  <si>
    <t>Loans and Financing</t>
  </si>
  <si>
    <t>Suppliers</t>
  </si>
  <si>
    <t>Taxes</t>
  </si>
  <si>
    <t>Payroll and Related Charges</t>
  </si>
  <si>
    <t>Government Concessions</t>
  </si>
  <si>
    <t>Related Parties - Noncontrolling</t>
  </si>
  <si>
    <t>Noneconomic Lease</t>
  </si>
  <si>
    <t>Other Payables</t>
  </si>
  <si>
    <t xml:space="preserve">Related Parties </t>
  </si>
  <si>
    <t>Employee Benefit Plans</t>
  </si>
  <si>
    <t>Miscellaneous Accruals</t>
  </si>
  <si>
    <t>Other Obligations</t>
  </si>
  <si>
    <t>Equity</t>
  </si>
  <si>
    <t>Capital</t>
  </si>
  <si>
    <t>Capital Reserves</t>
  </si>
  <si>
    <t>Assets and Liabilities Valuation Adjustment</t>
  </si>
  <si>
    <t>Cumulative Translation Adjustment</t>
  </si>
  <si>
    <t>Income Reserves</t>
  </si>
  <si>
    <t>Retained Deficit</t>
  </si>
  <si>
    <t>Noncontrolling Interest</t>
  </si>
  <si>
    <t>TOTAL LIABILITIES AND EQUITY</t>
  </si>
  <si>
    <t>CASH FLOWS - R$ Million</t>
  </si>
  <si>
    <t>Net income (loss) for the period</t>
  </si>
  <si>
    <t>Cash flows from operating activities</t>
  </si>
  <si>
    <t>Adjustments to reconcile net loss to net cash provided by (used in) operating activities:</t>
  </si>
  <si>
    <t>Depreciation and amortization</t>
  </si>
  <si>
    <t>Government concessions</t>
  </si>
  <si>
    <t>Income and social contribution taxes</t>
  </si>
  <si>
    <t>Exchange variations</t>
  </si>
  <si>
    <t>Changes in assets and liabilities</t>
  </si>
  <si>
    <t>Marketable securities</t>
  </si>
  <si>
    <t>Accounts receivable</t>
  </si>
  <si>
    <t>Advances to suppliers</t>
  </si>
  <si>
    <t>Net cash provided by (used in) operating activities</t>
  </si>
  <si>
    <t>Interest paid</t>
  </si>
  <si>
    <t>Income and social contribution taxes paid</t>
  </si>
  <si>
    <t>Net cash used in operating activities after interest and taxes</t>
  </si>
  <si>
    <t>Cash flows from investing activities</t>
  </si>
  <si>
    <t>In subsidiary</t>
  </si>
  <si>
    <t>Derivative instruments</t>
  </si>
  <si>
    <t>Loans between related parties</t>
  </si>
  <si>
    <t>Net cash provided by (used in) investing activities</t>
  </si>
  <si>
    <t>Cash flows from financing activities</t>
  </si>
  <si>
    <t>Capital increase</t>
  </si>
  <si>
    <t>Capital increase in subsidiary by noncontrolling shareholder</t>
  </si>
  <si>
    <t>Repayment of loans</t>
  </si>
  <si>
    <t>Dividends paid</t>
  </si>
  <si>
    <t>Net cash provided by (used in) financing activities</t>
  </si>
  <si>
    <t>Effect of exchange rate changes on cash and cash equivalents</t>
  </si>
  <si>
    <t>Increase (decrease) in cash and cash equivalents</t>
  </si>
  <si>
    <t>Cash and cash equivalents</t>
  </si>
  <si>
    <t>At the beginning of the period</t>
  </si>
  <si>
    <t>At the end of the period</t>
  </si>
  <si>
    <t>OPERATIONAL HIGHLIGHTS</t>
  </si>
  <si>
    <t>Number of Stores</t>
  </si>
  <si>
    <t>Owned stores</t>
  </si>
  <si>
    <t>Franchise</t>
  </si>
  <si>
    <t xml:space="preserve"> - Owned stores</t>
  </si>
  <si>
    <t xml:space="preserve"> - Franchise</t>
  </si>
  <si>
    <t>Total Net Sales</t>
  </si>
  <si>
    <t>North America ¹</t>
  </si>
  <si>
    <t>South America ¹</t>
  </si>
  <si>
    <t xml:space="preserve">   Retail</t>
  </si>
  <si>
    <t xml:space="preserve">   Wholesale</t>
  </si>
  <si>
    <t xml:space="preserve">     Retail</t>
  </si>
  <si>
    <t xml:space="preserve">     Wholesale</t>
  </si>
  <si>
    <t xml:space="preserve">     Bedding, tabletop, and bath</t>
  </si>
  <si>
    <t xml:space="preserve">     Intermediate</t>
  </si>
  <si>
    <t>Total Cost of Goods Sold</t>
  </si>
  <si>
    <t>Total Gross Profit</t>
  </si>
  <si>
    <t>Total Gross Margin</t>
  </si>
  <si>
    <t>¹  Until the 4Q12, the Company reported its results by geographic region, segregated between "Brazil" and "Other Countries".</t>
  </si>
  <si>
    <t xml:space="preserve">   Starting in the 1Q13, the Company reports its results by geographic region, segregated between "South America" and "North America".</t>
  </si>
  <si>
    <t>2Q13</t>
  </si>
  <si>
    <t>Capital increase expenses</t>
  </si>
  <si>
    <t>3Q13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</si>
  <si>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</si>
  <si>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</si>
  <si>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</si>
  <si>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</si>
  <si>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</si>
  <si>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</si>
  <si>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</si>
  <si>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</si>
  <si>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</si>
  <si>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</si>
  <si>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</si>
  <si>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4Q13</t>
  </si>
  <si>
    <t>1Q14</t>
  </si>
  <si>
    <t>2Q14</t>
  </si>
  <si>
    <t>3Q14</t>
  </si>
  <si>
    <t>Debentures</t>
  </si>
  <si>
    <t>Issuance of debenture</t>
  </si>
  <si>
    <t>4T14</t>
  </si>
  <si>
    <t>4Q14</t>
  </si>
  <si>
    <t>Gain (loss) on disposal of noncurrent assets</t>
  </si>
  <si>
    <t>Reversal of impairment losses of property, plant and equipment</t>
  </si>
  <si>
    <t>Disposal of property, plant and equipment</t>
  </si>
  <si>
    <t>Cash and Cash Equivalents</t>
  </si>
  <si>
    <t>1Q15</t>
  </si>
  <si>
    <t>2Q15</t>
  </si>
  <si>
    <t xml:space="preserve"> -   </t>
  </si>
  <si>
    <t>3Q15</t>
  </si>
  <si>
    <t>Financial Instruments</t>
  </si>
  <si>
    <t>4Q15</t>
  </si>
  <si>
    <t>Receivable - sale of property</t>
  </si>
  <si>
    <t>Intercompany revenue</t>
  </si>
  <si>
    <t>1Q16</t>
  </si>
  <si>
    <t>Margem EBITDA - %</t>
  </si>
  <si>
    <t>Margem EBITDA Total</t>
  </si>
  <si>
    <t>NET SALES - R$ million</t>
  </si>
  <si>
    <t>Cost of Goods Sold - R$ million</t>
  </si>
  <si>
    <t>Gross Profit - R$ million</t>
  </si>
  <si>
    <t>Gross Margin (%)</t>
  </si>
  <si>
    <t>SG&amp;A - R$ million</t>
  </si>
  <si>
    <t>Total SG&amp;A</t>
  </si>
  <si>
    <t>Others - R$ million</t>
  </si>
  <si>
    <t>Total Others</t>
  </si>
  <si>
    <t>Depreciation and Amortization - R$ million</t>
  </si>
  <si>
    <t>Total Depreciation and Amortization</t>
  </si>
  <si>
    <t>Operational Profit- R$ million</t>
  </si>
  <si>
    <t>Total Operational Profit - R$ million</t>
  </si>
  <si>
    <t>Unallocated</t>
  </si>
  <si>
    <t>EBITDA - R$ million</t>
  </si>
  <si>
    <t>Total EBITDA</t>
  </si>
  <si>
    <t>Utility Bedding</t>
  </si>
  <si>
    <t>VOLUME - t</t>
  </si>
  <si>
    <t>Per Product line</t>
  </si>
  <si>
    <t>NET REVENUE - R$ Million</t>
  </si>
  <si>
    <t>Total Net Revenue</t>
  </si>
  <si>
    <t>Bedding, tabletop and bath</t>
  </si>
  <si>
    <t>Intermediate products</t>
  </si>
  <si>
    <t>Retail</t>
  </si>
  <si>
    <t>Total Volume</t>
  </si>
  <si>
    <t>AVERAGE PRICE - R$/kg</t>
  </si>
  <si>
    <t>Average Price - Total</t>
  </si>
  <si>
    <t>Total</t>
  </si>
  <si>
    <t>Capex (R$ million)</t>
  </si>
  <si>
    <t>Working Capital (R$ million)</t>
  </si>
  <si>
    <t>Working Capital</t>
  </si>
  <si>
    <t>2Q16</t>
  </si>
  <si>
    <t>3Q16</t>
  </si>
  <si>
    <t>Provision for impairment of assets</t>
  </si>
  <si>
    <t>4Q16</t>
  </si>
  <si>
    <t>Receivable - clients</t>
  </si>
  <si>
    <t>Monetary variations</t>
  </si>
  <si>
    <t>1Q17</t>
  </si>
  <si>
    <t>Taxes and fees</t>
  </si>
  <si>
    <t>2Q17</t>
  </si>
  <si>
    <t>3Q17</t>
  </si>
  <si>
    <t>4Q17</t>
  </si>
  <si>
    <t>Deferred taxes</t>
  </si>
  <si>
    <t>1Q18</t>
  </si>
  <si>
    <t>Gain on financial instruments, net faur value result</t>
  </si>
  <si>
    <t>2Q18</t>
  </si>
  <si>
    <t>Financial instruments</t>
  </si>
  <si>
    <t>3Q18</t>
  </si>
  <si>
    <t>Tax recovery</t>
  </si>
  <si>
    <t>Pro forma</t>
  </si>
  <si>
    <t>Reclassificado</t>
  </si>
  <si>
    <t>4T18PF</t>
  </si>
  <si>
    <t>2018PF</t>
  </si>
  <si>
    <t>4T17R</t>
  </si>
  <si>
    <t>2017R</t>
  </si>
  <si>
    <t>1T18R</t>
  </si>
  <si>
    <t>2T18R</t>
  </si>
  <si>
    <t>3T18R</t>
  </si>
  <si>
    <t>4T18</t>
  </si>
  <si>
    <t>4Q18PF</t>
  </si>
  <si>
    <t>4Q17R</t>
  </si>
  <si>
    <t>1Q18R</t>
  </si>
  <si>
    <t>2Q18R</t>
  </si>
  <si>
    <t>3Q18R</t>
  </si>
  <si>
    <t>4Q18</t>
  </si>
  <si>
    <t>Property, plant and equipment held for sale</t>
  </si>
  <si>
    <t>Income and social contribution taxes payable</t>
  </si>
  <si>
    <t>Liabilities related to  assets held for sale</t>
  </si>
  <si>
    <t>Change in fair value of investment properties</t>
  </si>
  <si>
    <t xml:space="preserve"> Tax recovery</t>
  </si>
  <si>
    <t>Tax recovery - R$ million</t>
  </si>
  <si>
    <t xml:space="preserve">   Starting in the 4Q18, the Company reports its results is combines assets in North America, as discontinued operations</t>
  </si>
  <si>
    <t>Interest on leasing</t>
  </si>
  <si>
    <t>1Q18N</t>
  </si>
  <si>
    <t>1Q19</t>
  </si>
  <si>
    <t>Derivatives and Financial Instruments</t>
  </si>
  <si>
    <t>Cash holdback amount</t>
  </si>
  <si>
    <t>Leases payable</t>
  </si>
  <si>
    <t>Investments in affiliate</t>
  </si>
  <si>
    <t xml:space="preserve">Investment properties </t>
  </si>
  <si>
    <t xml:space="preserve">Right-of-use assets </t>
  </si>
  <si>
    <t>Result from the sale of discontinued operations</t>
  </si>
  <si>
    <t>Acquisition of permanent investment</t>
  </si>
  <si>
    <t xml:space="preserve">Acquisition of property, plant and equipment </t>
  </si>
  <si>
    <t>Acquisition of intangible assets</t>
  </si>
  <si>
    <t>Proceeds from new loans, net of prepaid fees</t>
  </si>
  <si>
    <t>Repayment of leases</t>
  </si>
  <si>
    <t>2T18</t>
  </si>
  <si>
    <t>3T18</t>
  </si>
  <si>
    <t>Argentina</t>
  </si>
  <si>
    <t>SG&amp;A Total</t>
  </si>
  <si>
    <t>DADOS NÃO PREENCHIDOS</t>
  </si>
  <si>
    <t>RESULT PER BUSINESS UNIT</t>
  </si>
  <si>
    <t xml:space="preserve">  Brazil - Retail</t>
  </si>
  <si>
    <t xml:space="preserve"> Brazil - Wholesale</t>
  </si>
  <si>
    <t>Brazil</t>
  </si>
  <si>
    <t>Others non allocated (1)</t>
  </si>
  <si>
    <t>(1) Intracompany</t>
  </si>
  <si>
    <t>(1) Includes expenses from controlling company and result from contuing operations from Springs US</t>
  </si>
  <si>
    <t>Keeco</t>
  </si>
  <si>
    <t>2Q18N</t>
  </si>
  <si>
    <t>2Q19</t>
  </si>
  <si>
    <t>Reclassified</t>
  </si>
  <si>
    <t>Retained value</t>
  </si>
  <si>
    <t>Investment in properties</t>
  </si>
  <si>
    <t>1H19</t>
  </si>
  <si>
    <t>3Q18N</t>
  </si>
  <si>
    <t>3Q19</t>
  </si>
  <si>
    <t>9M19</t>
  </si>
  <si>
    <t>4Q19</t>
  </si>
  <si>
    <t>Financial leases receivable</t>
  </si>
  <si>
    <t>Banks charges, interests and commissions</t>
  </si>
  <si>
    <t xml:space="preserve">Interest on leases </t>
  </si>
  <si>
    <t>Other provisions</t>
  </si>
  <si>
    <t>Comissions and bank chanrges on loans</t>
  </si>
  <si>
    <t>1Q20</t>
  </si>
  <si>
    <t>Property, plant and
equipment held for sale</t>
  </si>
  <si>
    <t>Equity in affiliate</t>
  </si>
  <si>
    <t>Deferred Taxes</t>
  </si>
  <si>
    <t>Impairment adjustment</t>
  </si>
  <si>
    <t>Disposal of discontinued operations</t>
  </si>
  <si>
    <t>Equity in affiliate - R$ million</t>
  </si>
  <si>
    <t>Industry</t>
  </si>
  <si>
    <t>2Q20</t>
  </si>
  <si>
    <t xml:space="preserve">Renegotiation of leases </t>
  </si>
  <si>
    <t>Wholesale</t>
  </si>
  <si>
    <t>Others non allocated</t>
  </si>
  <si>
    <t>Impairment of investment in affiliate - R$ million</t>
  </si>
  <si>
    <t>Impairment of investment in affiliate Total</t>
  </si>
  <si>
    <t>EBITDA Margin  - %</t>
  </si>
  <si>
    <t>EBITDA Margin Total</t>
  </si>
  <si>
    <t>(1) Includes Company expenses and the results from the continuing operations of subsidiary Springs US</t>
  </si>
  <si>
    <t>3Q20</t>
  </si>
  <si>
    <t>9M20</t>
  </si>
  <si>
    <t>2019C</t>
  </si>
  <si>
    <t>4Q19C</t>
  </si>
  <si>
    <t>4Q20</t>
  </si>
  <si>
    <t>Provision for expected loss on doubtful accounts</t>
  </si>
  <si>
    <t>1Q20C</t>
  </si>
  <si>
    <t>1Q21</t>
  </si>
  <si>
    <t>Recovery tax</t>
  </si>
  <si>
    <t>1Q20R</t>
  </si>
  <si>
    <t>2Q21</t>
  </si>
  <si>
    <t>2Q20C</t>
  </si>
  <si>
    <t>2Q20R</t>
  </si>
  <si>
    <t>3Q20C</t>
  </si>
  <si>
    <t>3Q21</t>
  </si>
  <si>
    <t>9M21</t>
  </si>
  <si>
    <t>3Q20R</t>
  </si>
  <si>
    <t>4Q21</t>
  </si>
  <si>
    <t>4Q21 (1)</t>
  </si>
  <si>
    <t>(1) Presented differently from the Financial Statements, maintaining the original maturities of the debts which the Company and its subsidiary Coteminas S.A. obtained a waiver of their financial covenants from financial institutions on a date after the end of the year 2021.</t>
  </si>
  <si>
    <t>1Q22</t>
  </si>
  <si>
    <t>Taxes - installments</t>
  </si>
  <si>
    <t>2T22</t>
  </si>
  <si>
    <t>2Q22</t>
  </si>
  <si>
    <t>1H22</t>
  </si>
  <si>
    <t>Properties available for sale</t>
  </si>
  <si>
    <t>Idle cost and other</t>
  </si>
  <si>
    <t>1Q21R</t>
  </si>
  <si>
    <t>2Q21R</t>
  </si>
  <si>
    <t>3Q21R</t>
  </si>
  <si>
    <t>1Q22R</t>
  </si>
  <si>
    <t>2Q22R</t>
  </si>
  <si>
    <t>3Q22</t>
  </si>
  <si>
    <t>9M22</t>
  </si>
  <si>
    <t>Idle cost and other - R$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</si>
</sst>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.00_);_(* \(#,##0.00\);_(* &quot;-&quot;??_);_(@_)"/>
    <numFmt numFmtId="166" formatCode="yyyy"/>
    <numFmt numFmtId="167" formatCode="_(* #,##0_);_(* \(#,##0\);_(* &quot;-&quot;??_);_(@_)"/>
    <numFmt numFmtId="168" formatCode="_(#,##0_);_(\(#,##0\);_(\ \ \ \ &quot;-&quot;??_);_(@_)"/>
    <numFmt numFmtId="169" formatCode="_([$€-2]* #,##0.00_);_([$€-2]* \(#,##0.00\);_([$€-2]* &quot;-&quot;??_)"/>
    <numFmt numFmtId="170" formatCode="_([$€]* #,##0.00_);_([$€]* \(#,##0.00\);_([$€]* &quot;-&quot;??_);_(@_)"/>
    <numFmt numFmtId="171" formatCode="#,#00"/>
    <numFmt numFmtId="172" formatCode="_(&quot;R$ &quot;* #,##0.00_);_(&quot;R$ &quot;* \(#,##0.00\);_(&quot;R$ &quot;* &quot;-&quot;??_);_(@_)"/>
    <numFmt numFmtId="173" formatCode="dd\-mmm\-yy_)"/>
    <numFmt numFmtId="174" formatCode="%#,#00"/>
    <numFmt numFmtId="175" formatCode="#.##000"/>
    <numFmt numFmtId="176" formatCode="#,"/>
    <numFmt numFmtId="177" formatCode="_-* #,##0.0_-;\-* #,##0.0_-;_-* &quot;-&quot;??_-;_-@_-"/>
    <numFmt numFmtId="178" formatCode="_-* #,##0_-;\-* #,##0_-;_-* &quot;-&quot;??_-;_-@_-"/>
    <numFmt numFmtId="179" formatCode="0.0%"/>
    <numFmt numFmtId="180" formatCode="#,##0.0;\(#,##0.0\)"/>
    <numFmt numFmtId="181" formatCode="_(* #,##0.0_);_(* \(#,##0.0\);_(* &quot;-&quot;??_);_(@_)"/>
    <numFmt numFmtId="182" formatCode="0.0;\ \(0.0\)"/>
    <numFmt numFmtId="183" formatCode="_(#,##0.0_);_(\(#,##0.0\);_(\ \ \ \ &quot;-&quot;??_);_(@_)"/>
    <numFmt numFmtId="184" formatCode="0.0%;\ \(0.0%\)"/>
    <numFmt numFmtId="185" formatCode="_(* #,##0.0_);_(* \(#,##0.0\);_(* &quot;-&quot;?_);_(@_)"/>
    <numFmt numFmtId="186" formatCode="_-* #,##0.0_-;\-* #,##0.0_-;_-* &quot;-&quot;?_-;_-@_-"/>
    <numFmt numFmtId="187" formatCode="0.0"/>
    <numFmt numFmtId="188" formatCode="_(#,##0.000_);_(\(#,##0.000\);_(\ \ \ \ &quot;-&quot;??_);_(@_)"/>
    <numFmt numFmtId="189" formatCode="#,##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2060"/>
      <name val="Arial"/>
      <family val="2"/>
    </font>
    <font>
      <sz val="11"/>
      <color theme="1"/>
      <name val="Helvetica 55 Roman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2"/>
      <color indexed="8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Geneva"/>
      <family val="2"/>
    </font>
    <font>
      <sz val="12"/>
      <color theme="1"/>
      <name val="HelveticaNeue LightExt"/>
      <family val="2"/>
    </font>
    <font>
      <sz val="8"/>
      <color theme="1"/>
      <name val="Calibri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color theme="1"/>
      <name val="Verdana"/>
      <family val="2"/>
    </font>
    <font>
      <sz val="8"/>
      <color theme="1"/>
      <name val="Calibri"/>
      <family val="2"/>
    </font>
    <font>
      <sz val="12"/>
      <name val="Courier"/>
      <family val="3"/>
    </font>
    <font>
      <sz val="12"/>
      <color theme="1"/>
      <name val="HelveticaNeue ThinExt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auto="1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ashed">
        <color auto="1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dotted">
        <color auto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dashed">
        <color auto="1"/>
      </right>
      <top/>
      <bottom/>
      <diagonal/>
    </border>
    <border>
      <left/>
      <right style="dotted">
        <color auto="1"/>
      </right>
      <top/>
      <bottom/>
      <diagonal/>
    </border>
  </borders>
  <cellStyleXfs count="37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7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1" fontId="13" fillId="0" borderId="0">
      <protection locked="0"/>
    </xf>
    <xf numFmtId="167" fontId="14" fillId="0" borderId="0" applyNumberFormat="0" applyFont="0" applyAlignment="0">
      <alignment horizontal="left"/>
    </xf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3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37" fontId="19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1" fillId="0" borderId="0"/>
    <xf numFmtId="173" fontId="22" fillId="0" borderId="0"/>
    <xf numFmtId="37" fontId="19" fillId="0" borderId="0"/>
    <xf numFmtId="0" fontId="7" fillId="0" borderId="0"/>
    <xf numFmtId="0" fontId="23" fillId="0" borderId="0"/>
    <xf numFmtId="0" fontId="5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5" fillId="0" borderId="0"/>
    <xf numFmtId="0" fontId="7" fillId="0" borderId="0"/>
    <xf numFmtId="0" fontId="25" fillId="0" borderId="0"/>
    <xf numFmtId="0" fontId="2" fillId="0" borderId="0"/>
    <xf numFmtId="0" fontId="2" fillId="0" borderId="0"/>
    <xf numFmtId="0" fontId="2" fillId="0" borderId="0"/>
    <xf numFmtId="169" fontId="26" fillId="0" borderId="0"/>
    <xf numFmtId="0" fontId="1" fillId="0" borderId="0"/>
    <xf numFmtId="0" fontId="7" fillId="25" borderId="6" applyNumberFormat="0" applyFont="0" applyAlignment="0" applyProtection="0"/>
    <xf numFmtId="0" fontId="7" fillId="25" borderId="6" applyNumberFormat="0" applyFont="0" applyAlignment="0" applyProtection="0"/>
    <xf numFmtId="0" fontId="7" fillId="25" borderId="6" applyNumberFormat="0" applyFont="0" applyAlignment="0" applyProtection="0"/>
    <xf numFmtId="0" fontId="7" fillId="25" borderId="6" applyNumberFormat="0" applyFont="0" applyAlignment="0" applyProtection="0"/>
    <xf numFmtId="0" fontId="19" fillId="25" borderId="6" applyNumberFormat="0" applyFont="0" applyAlignment="0" applyProtection="0"/>
    <xf numFmtId="0" fontId="19" fillId="25" borderId="6" applyNumberFormat="0" applyFont="0" applyAlignment="0" applyProtection="0"/>
    <xf numFmtId="0" fontId="7" fillId="2" borderId="1" applyNumberFormat="0" applyFont="0" applyAlignment="0" applyProtection="0"/>
    <xf numFmtId="0" fontId="19" fillId="25" borderId="6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74" fontId="13" fillId="0" borderId="0">
      <protection locked="0"/>
    </xf>
    <xf numFmtId="175" fontId="13" fillId="0" borderId="0">
      <protection locked="0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35" fillId="0" borderId="0">
      <protection locked="0"/>
    </xf>
    <xf numFmtId="176" fontId="35" fillId="0" borderId="0">
      <protection locked="0"/>
    </xf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176" fontId="13" fillId="0" borderId="12">
      <protection locked="0"/>
    </xf>
    <xf numFmtId="176" fontId="13" fillId="0" borderId="12">
      <protection locked="0"/>
    </xf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7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1" fillId="2" borderId="1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5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2" xfId="3" applyFont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168" fontId="3" fillId="0" borderId="2" xfId="3" applyNumberFormat="1" applyFont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0" fillId="0" borderId="0" xfId="0" applyFont="1" applyBorder="1"/>
    <xf numFmtId="0" fontId="40" fillId="0" borderId="2" xfId="3" applyFont="1" applyBorder="1" applyAlignment="1">
      <alignment vertical="center"/>
    </xf>
    <xf numFmtId="0" fontId="40" fillId="0" borderId="14" xfId="3" applyFont="1" applyBorder="1" applyAlignment="1">
      <alignment vertical="center"/>
    </xf>
    <xf numFmtId="0" fontId="41" fillId="27" borderId="0" xfId="325" applyFont="1" applyFill="1" applyBorder="1" applyAlignment="1">
      <alignment vertical="center"/>
    </xf>
    <xf numFmtId="0" fontId="40" fillId="26" borderId="0" xfId="325" applyFont="1" applyFill="1" applyBorder="1" applyAlignment="1">
      <alignment horizontal="left" vertical="center" indent="1"/>
    </xf>
    <xf numFmtId="0" fontId="40" fillId="3" borderId="2" xfId="2" applyFont="1" applyFill="1" applyBorder="1" applyAlignment="1">
      <alignment horizontal="left" vertical="center" indent="1"/>
    </xf>
    <xf numFmtId="0" fontId="40" fillId="3" borderId="2" xfId="2" applyFont="1" applyFill="1" applyBorder="1" applyAlignment="1">
      <alignment vertical="center"/>
    </xf>
    <xf numFmtId="0" fontId="41" fillId="0" borderId="2" xfId="2" applyFont="1" applyBorder="1" applyAlignment="1">
      <alignment vertical="center"/>
    </xf>
    <xf numFmtId="0" fontId="41" fillId="0" borderId="2" xfId="2" applyFont="1" applyBorder="1" applyAlignment="1">
      <alignment horizontal="left" vertical="center"/>
    </xf>
    <xf numFmtId="0" fontId="40" fillId="0" borderId="2" xfId="2" applyFont="1" applyBorder="1" applyAlignment="1">
      <alignment horizontal="left" vertical="center" indent="1"/>
    </xf>
    <xf numFmtId="0" fontId="40" fillId="41" borderId="2" xfId="3" applyFont="1" applyFill="1" applyBorder="1" applyAlignment="1">
      <alignment vertical="center"/>
    </xf>
    <xf numFmtId="0" fontId="0" fillId="0" borderId="0" xfId="0" applyFill="1"/>
    <xf numFmtId="0" fontId="40" fillId="0" borderId="2" xfId="3" applyFont="1" applyFill="1" applyBorder="1" applyAlignment="1">
      <alignment vertical="center"/>
    </xf>
    <xf numFmtId="0" fontId="41" fillId="28" borderId="0" xfId="325" applyFont="1" applyFill="1" applyBorder="1" applyAlignment="1">
      <alignment vertical="center"/>
    </xf>
    <xf numFmtId="0" fontId="41" fillId="0" borderId="2" xfId="2" applyNumberFormat="1" applyFont="1" applyFill="1" applyBorder="1" applyAlignment="1">
      <alignment vertical="center"/>
    </xf>
    <xf numFmtId="0" fontId="40" fillId="0" borderId="0" xfId="0" applyFont="1" applyFill="1"/>
    <xf numFmtId="0" fontId="41" fillId="0" borderId="0" xfId="0" applyFont="1" applyFill="1"/>
    <xf numFmtId="0" fontId="41" fillId="27" borderId="2" xfId="325" applyFont="1" applyFill="1" applyBorder="1" applyAlignment="1">
      <alignment vertical="center"/>
    </xf>
    <xf numFmtId="0" fontId="41" fillId="3" borderId="0" xfId="0" applyFont="1" applyFill="1" applyBorder="1"/>
    <xf numFmtId="0" fontId="43" fillId="27" borderId="0" xfId="325" applyFont="1" applyFill="1" applyBorder="1" applyAlignment="1">
      <alignment vertical="center"/>
    </xf>
    <xf numFmtId="0" fontId="42" fillId="0" borderId="2" xfId="3" applyFont="1" applyBorder="1" applyAlignment="1">
      <alignment vertical="center"/>
    </xf>
    <xf numFmtId="0" fontId="41" fillId="0" borderId="0" xfId="325" applyFont="1" applyFill="1" applyBorder="1" applyAlignment="1">
      <alignment vertical="center"/>
    </xf>
    <xf numFmtId="168" fontId="41" fillId="0" borderId="2" xfId="5" applyNumberFormat="1" applyFont="1" applyFill="1" applyBorder="1" applyAlignment="1">
      <alignment horizontal="center" vertical="center"/>
    </xf>
    <xf numFmtId="0" fontId="40" fillId="3" borderId="0" xfId="2" applyFont="1" applyFill="1" applyBorder="1" applyAlignment="1">
      <alignment horizontal="left" vertical="center" indent="1"/>
    </xf>
    <xf numFmtId="0" fontId="44" fillId="0" borderId="2" xfId="3" applyFont="1" applyBorder="1" applyAlignment="1">
      <alignment vertical="center"/>
    </xf>
    <xf numFmtId="37" fontId="44" fillId="0" borderId="2" xfId="3" applyNumberFormat="1" applyFont="1" applyBorder="1" applyAlignment="1">
      <alignment vertical="center"/>
    </xf>
    <xf numFmtId="0" fontId="39" fillId="27" borderId="0" xfId="0" applyFont="1" applyFill="1"/>
    <xf numFmtId="0" fontId="38" fillId="0" borderId="0" xfId="0" applyFont="1" applyFill="1"/>
    <xf numFmtId="0" fontId="44" fillId="0" borderId="2" xfId="3" applyFont="1" applyFill="1" applyBorder="1" applyAlignment="1">
      <alignment vertical="center"/>
    </xf>
    <xf numFmtId="0" fontId="41" fillId="0" borderId="0" xfId="0" applyFont="1"/>
    <xf numFmtId="0" fontId="40" fillId="0" borderId="13" xfId="2" applyFont="1" applyFill="1" applyBorder="1" applyAlignment="1">
      <alignment horizontal="left" vertical="center" indent="1"/>
    </xf>
    <xf numFmtId="1" fontId="40" fillId="0" borderId="2" xfId="2" applyNumberFormat="1" applyFont="1" applyFill="1" applyBorder="1" applyAlignment="1">
      <alignment horizontal="left" vertical="center"/>
    </xf>
    <xf numFmtId="1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1" fontId="0" fillId="0" borderId="0" xfId="0" applyNumberFormat="1" applyFill="1" applyAlignment="1">
      <alignment horizontal="right"/>
    </xf>
    <xf numFmtId="178" fontId="40" fillId="0" borderId="0" xfId="376" applyNumberFormat="1" applyFont="1"/>
    <xf numFmtId="178" fontId="40" fillId="0" borderId="0" xfId="376" applyNumberFormat="1" applyFont="1" applyFill="1"/>
    <xf numFmtId="178" fontId="41" fillId="0" borderId="0" xfId="376" applyNumberFormat="1" applyFont="1"/>
    <xf numFmtId="178" fontId="41" fillId="27" borderId="2" xfId="376" applyNumberFormat="1" applyFont="1" applyFill="1" applyBorder="1" applyAlignment="1">
      <alignment horizontal="right" vertical="center"/>
    </xf>
    <xf numFmtId="178" fontId="41" fillId="0" borderId="2" xfId="376" applyNumberFormat="1" applyFont="1" applyFill="1" applyBorder="1" applyAlignment="1">
      <alignment horizontal="right" vertical="center"/>
    </xf>
    <xf numFmtId="177" fontId="41" fillId="27" borderId="2" xfId="376" applyNumberFormat="1" applyFont="1" applyFill="1" applyBorder="1" applyAlignment="1">
      <alignment vertical="center"/>
    </xf>
    <xf numFmtId="177" fontId="41" fillId="0" borderId="2" xfId="376" applyNumberFormat="1" applyFont="1" applyFill="1" applyBorder="1" applyAlignment="1">
      <alignment vertical="center"/>
    </xf>
    <xf numFmtId="177" fontId="40" fillId="0" borderId="2" xfId="376" applyNumberFormat="1" applyFont="1" applyFill="1" applyBorder="1" applyAlignment="1">
      <alignment vertical="center"/>
    </xf>
    <xf numFmtId="179" fontId="41" fillId="27" borderId="2" xfId="1" applyNumberFormat="1" applyFont="1" applyFill="1" applyBorder="1" applyAlignment="1">
      <alignment vertical="center"/>
    </xf>
    <xf numFmtId="177" fontId="41" fillId="27" borderId="2" xfId="376" applyNumberFormat="1" applyFont="1" applyFill="1" applyBorder="1" applyAlignment="1">
      <alignment horizontal="center" vertical="center"/>
    </xf>
    <xf numFmtId="177" fontId="40" fillId="3" borderId="2" xfId="376" applyNumberFormat="1" applyFont="1" applyFill="1" applyBorder="1" applyAlignment="1">
      <alignment horizontal="center" vertical="center"/>
    </xf>
    <xf numFmtId="179" fontId="43" fillId="27" borderId="2" xfId="1" applyNumberFormat="1" applyFont="1" applyFill="1" applyBorder="1" applyAlignment="1">
      <alignment horizontal="right" vertical="center"/>
    </xf>
    <xf numFmtId="181" fontId="40" fillId="3" borderId="2" xfId="376" applyNumberFormat="1" applyFont="1" applyFill="1" applyBorder="1" applyAlignment="1">
      <alignment horizontal="center" vertical="center"/>
    </xf>
    <xf numFmtId="0" fontId="41" fillId="0" borderId="2" xfId="3" applyFont="1" applyBorder="1" applyAlignment="1">
      <alignment vertical="center"/>
    </xf>
    <xf numFmtId="181" fontId="41" fillId="3" borderId="2" xfId="376" applyNumberFormat="1" applyFont="1" applyFill="1" applyBorder="1" applyAlignment="1">
      <alignment horizontal="center" vertical="center"/>
    </xf>
    <xf numFmtId="0" fontId="41" fillId="0" borderId="2" xfId="3" applyFont="1" applyFill="1" applyBorder="1" applyAlignment="1">
      <alignment vertical="center"/>
    </xf>
    <xf numFmtId="181" fontId="41" fillId="42" borderId="2" xfId="376" applyNumberFormat="1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horizontal="centerContinuous" vertical="center"/>
    </xf>
    <xf numFmtId="0" fontId="44" fillId="0" borderId="0" xfId="3" applyFont="1" applyFill="1" applyBorder="1" applyAlignment="1">
      <alignment horizontal="centerContinuous" vertical="center"/>
    </xf>
    <xf numFmtId="0" fontId="44" fillId="0" borderId="15" xfId="3" applyFont="1" applyFill="1" applyBorder="1" applyAlignment="1">
      <alignment vertical="center"/>
    </xf>
    <xf numFmtId="177" fontId="38" fillId="0" borderId="0" xfId="376" applyNumberFormat="1" applyFont="1" applyBorder="1" applyAlignment="1">
      <alignment horizontal="right"/>
    </xf>
    <xf numFmtId="177" fontId="38" fillId="0" borderId="0" xfId="376" applyNumberFormat="1" applyFont="1" applyFill="1" applyBorder="1" applyAlignment="1">
      <alignment horizontal="right"/>
    </xf>
    <xf numFmtId="182" fontId="38" fillId="0" borderId="0" xfId="376" applyNumberFormat="1" applyFont="1" applyBorder="1" applyAlignment="1">
      <alignment horizontal="right"/>
    </xf>
    <xf numFmtId="0" fontId="44" fillId="0" borderId="2" xfId="2" applyNumberFormat="1" applyFont="1" applyBorder="1" applyAlignment="1">
      <alignment vertical="center"/>
    </xf>
    <xf numFmtId="0" fontId="44" fillId="0" borderId="2" xfId="2" applyFont="1" applyBorder="1" applyAlignment="1">
      <alignment vertical="center"/>
    </xf>
    <xf numFmtId="168" fontId="44" fillId="0" borderId="2" xfId="2" applyNumberFormat="1" applyFont="1" applyBorder="1" applyAlignment="1">
      <alignment vertical="center"/>
    </xf>
    <xf numFmtId="165" fontId="38" fillId="0" borderId="0" xfId="376" applyFont="1" applyBorder="1" applyAlignment="1">
      <alignment horizontal="right"/>
    </xf>
    <xf numFmtId="177" fontId="41" fillId="27" borderId="15" xfId="376" applyNumberFormat="1" applyFont="1" applyFill="1" applyBorder="1" applyAlignment="1">
      <alignment horizontal="center" vertical="center"/>
    </xf>
    <xf numFmtId="177" fontId="41" fillId="28" borderId="15" xfId="376" applyNumberFormat="1" applyFont="1" applyFill="1" applyBorder="1" applyAlignment="1">
      <alignment horizontal="center" vertical="center"/>
    </xf>
    <xf numFmtId="177" fontId="41" fillId="28" borderId="2" xfId="376" applyNumberFormat="1" applyFont="1" applyFill="1" applyBorder="1" applyAlignment="1">
      <alignment horizontal="center" vertical="center"/>
    </xf>
    <xf numFmtId="182" fontId="38" fillId="0" borderId="0" xfId="376" applyNumberFormat="1" applyFont="1" applyFill="1" applyBorder="1" applyAlignment="1">
      <alignment horizontal="right"/>
    </xf>
    <xf numFmtId="168" fontId="41" fillId="0" borderId="15" xfId="5" applyNumberFormat="1" applyFont="1" applyFill="1" applyBorder="1" applyAlignment="1">
      <alignment horizontal="right" vertical="center"/>
    </xf>
    <xf numFmtId="168" fontId="40" fillId="0" borderId="15" xfId="5" applyNumberFormat="1" applyFont="1" applyFill="1" applyBorder="1" applyAlignment="1">
      <alignment horizontal="right" vertical="center"/>
    </xf>
    <xf numFmtId="183" fontId="41" fillId="27" borderId="15" xfId="5" applyNumberFormat="1" applyFont="1" applyFill="1" applyBorder="1" applyAlignment="1">
      <alignment horizontal="right" vertical="center"/>
    </xf>
    <xf numFmtId="168" fontId="40" fillId="3" borderId="15" xfId="5" applyNumberFormat="1" applyFont="1" applyFill="1" applyBorder="1" applyAlignment="1">
      <alignment horizontal="right" vertical="center"/>
    </xf>
    <xf numFmtId="0" fontId="39" fillId="0" borderId="0" xfId="0" applyFont="1" applyFill="1"/>
    <xf numFmtId="177" fontId="40" fillId="0" borderId="15" xfId="376" applyNumberFormat="1" applyFont="1" applyFill="1" applyBorder="1" applyAlignment="1">
      <alignment horizontal="center" vertical="center"/>
    </xf>
    <xf numFmtId="177" fontId="40" fillId="0" borderId="0" xfId="376" applyNumberFormat="1" applyFont="1" applyFill="1" applyBorder="1" applyAlignment="1">
      <alignment horizontal="center" vertical="center"/>
    </xf>
    <xf numFmtId="168" fontId="40" fillId="0" borderId="0" xfId="5" applyNumberFormat="1" applyFont="1" applyFill="1" applyBorder="1" applyAlignment="1">
      <alignment horizontal="right" vertical="center"/>
    </xf>
    <xf numFmtId="183" fontId="40" fillId="0" borderId="0" xfId="5" applyNumberFormat="1" applyFont="1" applyFill="1" applyBorder="1" applyAlignment="1">
      <alignment horizontal="right" vertical="center"/>
    </xf>
    <xf numFmtId="180" fontId="41" fillId="27" borderId="2" xfId="376" applyNumberFormat="1" applyFont="1" applyFill="1" applyBorder="1" applyAlignment="1">
      <alignment vertical="center"/>
    </xf>
    <xf numFmtId="165" fontId="38" fillId="0" borderId="0" xfId="376" applyFont="1" applyFill="1" applyBorder="1" applyAlignment="1">
      <alignment horizontal="right"/>
    </xf>
    <xf numFmtId="0" fontId="41" fillId="0" borderId="13" xfId="2" applyFont="1" applyFill="1" applyBorder="1" applyAlignment="1">
      <alignment horizontal="left" vertical="center" indent="1"/>
    </xf>
    <xf numFmtId="0" fontId="44" fillId="0" borderId="2" xfId="2" quotePrefix="1" applyFont="1" applyBorder="1" applyAlignment="1">
      <alignment vertical="center"/>
    </xf>
    <xf numFmtId="177" fontId="40" fillId="0" borderId="13" xfId="376" applyNumberFormat="1" applyFont="1" applyFill="1" applyBorder="1" applyAlignment="1">
      <alignment horizontal="left" vertical="center"/>
    </xf>
    <xf numFmtId="180" fontId="40" fillId="0" borderId="13" xfId="376" applyNumberFormat="1" applyFont="1" applyFill="1" applyBorder="1" applyAlignment="1">
      <alignment horizontal="right" vertical="center"/>
    </xf>
    <xf numFmtId="184" fontId="40" fillId="0" borderId="2" xfId="1" applyNumberFormat="1" applyFont="1" applyFill="1" applyBorder="1" applyAlignment="1">
      <alignment vertical="center"/>
    </xf>
    <xf numFmtId="177" fontId="0" fillId="0" borderId="0" xfId="376" applyNumberFormat="1" applyFont="1" applyFill="1"/>
    <xf numFmtId="181" fontId="41" fillId="0" borderId="2" xfId="376" applyNumberFormat="1" applyFont="1" applyFill="1" applyBorder="1" applyAlignment="1">
      <alignment horizontal="center" vertical="center"/>
    </xf>
    <xf numFmtId="181" fontId="40" fillId="0" borderId="2" xfId="376" applyNumberFormat="1" applyFont="1" applyFill="1" applyBorder="1" applyAlignment="1">
      <alignment horizontal="center" vertical="center"/>
    </xf>
    <xf numFmtId="181" fontId="41" fillId="27" borderId="2" xfId="376" applyNumberFormat="1" applyFont="1" applyFill="1" applyBorder="1" applyAlignment="1">
      <alignment horizontal="center" vertical="center"/>
    </xf>
    <xf numFmtId="177" fontId="40" fillId="0" borderId="2" xfId="376" applyNumberFormat="1" applyFont="1" applyFill="1" applyBorder="1" applyAlignment="1">
      <alignment horizontal="center" vertical="center"/>
    </xf>
    <xf numFmtId="177" fontId="41" fillId="0" borderId="2" xfId="376" applyNumberFormat="1" applyFont="1" applyFill="1" applyBorder="1" applyAlignment="1">
      <alignment horizontal="center" vertical="center"/>
    </xf>
    <xf numFmtId="182" fontId="38" fillId="0" borderId="0" xfId="376" applyNumberFormat="1" applyFont="1" applyFill="1" applyBorder="1" applyAlignment="1"/>
    <xf numFmtId="177" fontId="38" fillId="0" borderId="0" xfId="376" applyNumberFormat="1" applyFont="1" applyFill="1" applyBorder="1" applyAlignment="1"/>
    <xf numFmtId="0" fontId="38" fillId="0" borderId="0" xfId="0" quotePrefix="1" applyFont="1"/>
    <xf numFmtId="182" fontId="38" fillId="0" borderId="16" xfId="376" applyNumberFormat="1" applyFont="1" applyFill="1" applyBorder="1" applyAlignment="1">
      <alignment horizontal="right"/>
    </xf>
    <xf numFmtId="182" fontId="38" fillId="0" borderId="16" xfId="376" applyNumberFormat="1" applyFont="1" applyBorder="1" applyAlignment="1">
      <alignment horizontal="right"/>
    </xf>
    <xf numFmtId="181" fontId="40" fillId="0" borderId="14" xfId="376" applyNumberFormat="1" applyFont="1" applyFill="1" applyBorder="1" applyAlignment="1">
      <alignment horizontal="center" vertical="center"/>
    </xf>
    <xf numFmtId="181" fontId="41" fillId="27" borderId="14" xfId="376" applyNumberFormat="1" applyFont="1" applyFill="1" applyBorder="1" applyAlignment="1">
      <alignment horizontal="center" vertical="center"/>
    </xf>
    <xf numFmtId="181" fontId="40" fillId="3" borderId="14" xfId="376" applyNumberFormat="1" applyFont="1" applyFill="1" applyBorder="1" applyAlignment="1">
      <alignment horizontal="center" vertical="center"/>
    </xf>
    <xf numFmtId="177" fontId="41" fillId="27" borderId="14" xfId="376" applyNumberFormat="1" applyFont="1" applyFill="1" applyBorder="1" applyAlignment="1">
      <alignment horizontal="center" vertical="center"/>
    </xf>
    <xf numFmtId="181" fontId="41" fillId="0" borderId="14" xfId="376" applyNumberFormat="1" applyFont="1" applyFill="1" applyBorder="1" applyAlignment="1">
      <alignment horizontal="center" vertical="center"/>
    </xf>
    <xf numFmtId="179" fontId="43" fillId="27" borderId="14" xfId="1" applyNumberFormat="1" applyFont="1" applyFill="1" applyBorder="1" applyAlignment="1">
      <alignment horizontal="right" vertical="center"/>
    </xf>
    <xf numFmtId="181" fontId="41" fillId="27" borderId="15" xfId="376" applyNumberFormat="1" applyFont="1" applyFill="1" applyBorder="1" applyAlignment="1">
      <alignment horizontal="center" vertical="center"/>
    </xf>
    <xf numFmtId="181" fontId="40" fillId="0" borderId="15" xfId="376" applyNumberFormat="1" applyFont="1" applyFill="1" applyBorder="1" applyAlignment="1">
      <alignment horizontal="center" vertical="center"/>
    </xf>
    <xf numFmtId="181" fontId="40" fillId="3" borderId="15" xfId="376" applyNumberFormat="1" applyFont="1" applyFill="1" applyBorder="1" applyAlignment="1">
      <alignment horizontal="center" vertical="center"/>
    </xf>
    <xf numFmtId="181" fontId="41" fillId="0" borderId="15" xfId="376" applyNumberFormat="1" applyFont="1" applyFill="1" applyBorder="1" applyAlignment="1">
      <alignment horizontal="center" vertical="center"/>
    </xf>
    <xf numFmtId="179" fontId="43" fillId="27" borderId="15" xfId="1" applyNumberFormat="1" applyFont="1" applyFill="1" applyBorder="1" applyAlignment="1">
      <alignment horizontal="right" vertical="center"/>
    </xf>
    <xf numFmtId="181" fontId="40" fillId="0" borderId="16" xfId="376" applyNumberFormat="1" applyFont="1" applyFill="1" applyBorder="1" applyAlignment="1">
      <alignment horizontal="center" vertical="center"/>
    </xf>
    <xf numFmtId="181" fontId="41" fillId="27" borderId="16" xfId="376" applyNumberFormat="1" applyFont="1" applyFill="1" applyBorder="1" applyAlignment="1">
      <alignment horizontal="center" vertical="center"/>
    </xf>
    <xf numFmtId="181" fontId="40" fillId="3" borderId="16" xfId="376" applyNumberFormat="1" applyFont="1" applyFill="1" applyBorder="1" applyAlignment="1">
      <alignment horizontal="center" vertical="center"/>
    </xf>
    <xf numFmtId="177" fontId="41" fillId="27" borderId="16" xfId="376" applyNumberFormat="1" applyFont="1" applyFill="1" applyBorder="1" applyAlignment="1">
      <alignment horizontal="center" vertical="center"/>
    </xf>
    <xf numFmtId="181" fontId="41" fillId="0" borderId="16" xfId="376" applyNumberFormat="1" applyFont="1" applyFill="1" applyBorder="1" applyAlignment="1">
      <alignment horizontal="center" vertical="center"/>
    </xf>
    <xf numFmtId="179" fontId="43" fillId="27" borderId="16" xfId="1" applyNumberFormat="1" applyFont="1" applyFill="1" applyBorder="1" applyAlignment="1">
      <alignment horizontal="right" vertical="center"/>
    </xf>
    <xf numFmtId="181" fontId="41" fillId="27" borderId="18" xfId="376" applyNumberFormat="1" applyFont="1" applyFill="1" applyBorder="1" applyAlignment="1">
      <alignment horizontal="center" vertical="center"/>
    </xf>
    <xf numFmtId="168" fontId="41" fillId="0" borderId="0" xfId="5" applyNumberFormat="1" applyFont="1" applyFill="1" applyBorder="1" applyAlignment="1">
      <alignment horizontal="right" vertical="center"/>
    </xf>
    <xf numFmtId="183" fontId="41" fillId="27" borderId="0" xfId="5" applyNumberFormat="1" applyFont="1" applyFill="1" applyBorder="1" applyAlignment="1">
      <alignment horizontal="right" vertical="center"/>
    </xf>
    <xf numFmtId="168" fontId="40" fillId="3" borderId="0" xfId="5" applyNumberFormat="1" applyFont="1" applyFill="1" applyBorder="1" applyAlignment="1">
      <alignment horizontal="right" vertical="center"/>
    </xf>
    <xf numFmtId="0" fontId="40" fillId="0" borderId="15" xfId="3" applyFont="1" applyBorder="1" applyAlignment="1">
      <alignment vertical="center"/>
    </xf>
    <xf numFmtId="168" fontId="41" fillId="0" borderId="16" xfId="5" applyNumberFormat="1" applyFont="1" applyFill="1" applyBorder="1" applyAlignment="1">
      <alignment horizontal="right" vertical="center"/>
    </xf>
    <xf numFmtId="183" fontId="41" fillId="27" borderId="16" xfId="5" applyNumberFormat="1" applyFont="1" applyFill="1" applyBorder="1" applyAlignment="1">
      <alignment horizontal="right" vertical="center"/>
    </xf>
    <xf numFmtId="168" fontId="40" fillId="0" borderId="16" xfId="5" applyNumberFormat="1" applyFont="1" applyFill="1" applyBorder="1" applyAlignment="1">
      <alignment horizontal="right" vertical="center"/>
    </xf>
    <xf numFmtId="165" fontId="38" fillId="0" borderId="16" xfId="376" applyFont="1" applyFill="1" applyBorder="1" applyAlignment="1">
      <alignment horizontal="right"/>
    </xf>
    <xf numFmtId="183" fontId="40" fillId="0" borderId="16" xfId="5" applyNumberFormat="1" applyFont="1" applyFill="1" applyBorder="1" applyAlignment="1">
      <alignment horizontal="right" vertical="center"/>
    </xf>
    <xf numFmtId="165" fontId="38" fillId="0" borderId="16" xfId="376" applyFont="1" applyBorder="1" applyAlignment="1">
      <alignment horizontal="right"/>
    </xf>
    <xf numFmtId="168" fontId="40" fillId="3" borderId="16" xfId="5" applyNumberFormat="1" applyFont="1" applyFill="1" applyBorder="1" applyAlignment="1">
      <alignment horizontal="right" vertical="center"/>
    </xf>
    <xf numFmtId="183" fontId="41" fillId="27" borderId="18" xfId="5" applyNumberFormat="1" applyFont="1" applyFill="1" applyBorder="1" applyAlignment="1">
      <alignment horizontal="right" vertical="center"/>
    </xf>
    <xf numFmtId="177" fontId="38" fillId="0" borderId="16" xfId="376" applyNumberFormat="1" applyFont="1" applyFill="1" applyBorder="1" applyAlignment="1">
      <alignment horizontal="right"/>
    </xf>
    <xf numFmtId="177" fontId="38" fillId="0" borderId="16" xfId="376" applyNumberFormat="1" applyFont="1" applyBorder="1" applyAlignment="1">
      <alignment horizontal="right"/>
    </xf>
    <xf numFmtId="168" fontId="40" fillId="0" borderId="0" xfId="5" quotePrefix="1" applyNumberFormat="1" applyFont="1" applyFill="1" applyBorder="1" applyAlignment="1">
      <alignment horizontal="right" vertical="center"/>
    </xf>
    <xf numFmtId="178" fontId="41" fillId="27" borderId="14" xfId="376" applyNumberFormat="1" applyFont="1" applyFill="1" applyBorder="1" applyAlignment="1">
      <alignment horizontal="right" vertical="center"/>
    </xf>
    <xf numFmtId="178" fontId="41" fillId="0" borderId="14" xfId="376" applyNumberFormat="1" applyFont="1" applyFill="1" applyBorder="1" applyAlignment="1">
      <alignment horizontal="right" vertical="center"/>
    </xf>
    <xf numFmtId="177" fontId="41" fillId="27" borderId="14" xfId="376" applyNumberFormat="1" applyFont="1" applyFill="1" applyBorder="1" applyAlignment="1">
      <alignment vertical="center"/>
    </xf>
    <xf numFmtId="180" fontId="40" fillId="0" borderId="19" xfId="376" applyNumberFormat="1" applyFont="1" applyFill="1" applyBorder="1" applyAlignment="1">
      <alignment horizontal="right" vertical="center"/>
    </xf>
    <xf numFmtId="180" fontId="41" fillId="0" borderId="19" xfId="376" applyNumberFormat="1" applyFont="1" applyFill="1" applyBorder="1" applyAlignment="1">
      <alignment horizontal="right" vertical="center"/>
    </xf>
    <xf numFmtId="180" fontId="41" fillId="27" borderId="14" xfId="376" applyNumberFormat="1" applyFont="1" applyFill="1" applyBorder="1" applyAlignment="1">
      <alignment vertical="center"/>
    </xf>
    <xf numFmtId="179" fontId="41" fillId="27" borderId="14" xfId="1" applyNumberFormat="1" applyFont="1" applyFill="1" applyBorder="1" applyAlignment="1">
      <alignment vertical="center"/>
    </xf>
    <xf numFmtId="184" fontId="40" fillId="0" borderId="14" xfId="1" applyNumberFormat="1" applyFont="1" applyFill="1" applyBorder="1" applyAlignment="1">
      <alignment vertical="center"/>
    </xf>
    <xf numFmtId="177" fontId="40" fillId="0" borderId="19" xfId="376" applyNumberFormat="1" applyFont="1" applyFill="1" applyBorder="1" applyAlignment="1">
      <alignment horizontal="left" vertical="center"/>
    </xf>
    <xf numFmtId="177" fontId="41" fillId="0" borderId="19" xfId="376" applyNumberFormat="1" applyFont="1" applyFill="1" applyBorder="1" applyAlignment="1">
      <alignment horizontal="left" vertical="center"/>
    </xf>
    <xf numFmtId="178" fontId="41" fillId="27" borderId="15" xfId="376" applyNumberFormat="1" applyFont="1" applyFill="1" applyBorder="1" applyAlignment="1">
      <alignment horizontal="right" vertical="center"/>
    </xf>
    <xf numFmtId="178" fontId="41" fillId="0" borderId="15" xfId="376" applyNumberFormat="1" applyFont="1" applyFill="1" applyBorder="1" applyAlignment="1">
      <alignment horizontal="right" vertical="center"/>
    </xf>
    <xf numFmtId="177" fontId="40" fillId="0" borderId="20" xfId="376" applyNumberFormat="1" applyFont="1" applyFill="1" applyBorder="1" applyAlignment="1">
      <alignment horizontal="left" vertical="center"/>
    </xf>
    <xf numFmtId="178" fontId="41" fillId="27" borderId="16" xfId="376" applyNumberFormat="1" applyFont="1" applyFill="1" applyBorder="1" applyAlignment="1">
      <alignment horizontal="right" vertical="center"/>
    </xf>
    <xf numFmtId="178" fontId="41" fillId="0" borderId="16" xfId="376" applyNumberFormat="1" applyFont="1" applyFill="1" applyBorder="1" applyAlignment="1">
      <alignment horizontal="right" vertical="center"/>
    </xf>
    <xf numFmtId="178" fontId="41" fillId="0" borderId="16" xfId="376" applyNumberFormat="1" applyFont="1" applyBorder="1"/>
    <xf numFmtId="178" fontId="40" fillId="0" borderId="16" xfId="376" applyNumberFormat="1" applyFont="1" applyBorder="1"/>
    <xf numFmtId="178" fontId="40" fillId="0" borderId="16" xfId="376" applyNumberFormat="1" applyFont="1" applyFill="1" applyBorder="1"/>
    <xf numFmtId="0" fontId="41" fillId="0" borderId="16" xfId="0" applyFont="1" applyFill="1" applyBorder="1"/>
    <xf numFmtId="0" fontId="40" fillId="41" borderId="16" xfId="0" applyFont="1" applyFill="1" applyBorder="1"/>
    <xf numFmtId="177" fontId="41" fillId="27" borderId="16" xfId="376" applyNumberFormat="1" applyFont="1" applyFill="1" applyBorder="1" applyAlignment="1">
      <alignment vertical="center"/>
    </xf>
    <xf numFmtId="177" fontId="40" fillId="0" borderId="21" xfId="376" applyNumberFormat="1" applyFont="1" applyFill="1" applyBorder="1" applyAlignment="1">
      <alignment horizontal="left" vertical="center"/>
    </xf>
    <xf numFmtId="177" fontId="41" fillId="0" borderId="16" xfId="376" applyNumberFormat="1" applyFont="1" applyFill="1" applyBorder="1" applyAlignment="1">
      <alignment vertical="center"/>
    </xf>
    <xf numFmtId="185" fontId="38" fillId="0" borderId="16" xfId="0" applyNumberFormat="1" applyFont="1" applyBorder="1"/>
    <xf numFmtId="177" fontId="40" fillId="41" borderId="16" xfId="0" applyNumberFormat="1" applyFont="1" applyFill="1" applyBorder="1"/>
    <xf numFmtId="180" fontId="41" fillId="27" borderId="16" xfId="376" applyNumberFormat="1" applyFont="1" applyFill="1" applyBorder="1" applyAlignment="1">
      <alignment vertical="center"/>
    </xf>
    <xf numFmtId="180" fontId="40" fillId="0" borderId="21" xfId="376" applyNumberFormat="1" applyFont="1" applyFill="1" applyBorder="1" applyAlignment="1">
      <alignment horizontal="right" vertical="center"/>
    </xf>
    <xf numFmtId="177" fontId="38" fillId="0" borderId="16" xfId="376" applyNumberFormat="1" applyFont="1" applyBorder="1"/>
    <xf numFmtId="177" fontId="40" fillId="41" borderId="16" xfId="376" applyNumberFormat="1" applyFont="1" applyFill="1" applyBorder="1"/>
    <xf numFmtId="179" fontId="41" fillId="27" borderId="16" xfId="1" applyNumberFormat="1" applyFont="1" applyFill="1" applyBorder="1" applyAlignment="1">
      <alignment vertical="center"/>
    </xf>
    <xf numFmtId="184" fontId="40" fillId="0" borderId="16" xfId="1" applyNumberFormat="1" applyFont="1" applyFill="1" applyBorder="1" applyAlignment="1">
      <alignment vertical="center"/>
    </xf>
    <xf numFmtId="184" fontId="40" fillId="0" borderId="18" xfId="1" applyNumberFormat="1" applyFont="1" applyFill="1" applyBorder="1" applyAlignment="1">
      <alignment vertical="center"/>
    </xf>
    <xf numFmtId="177" fontId="41" fillId="0" borderId="21" xfId="376" applyNumberFormat="1" applyFont="1" applyFill="1" applyBorder="1" applyAlignment="1">
      <alignment horizontal="left" vertical="center"/>
    </xf>
    <xf numFmtId="165" fontId="38" fillId="0" borderId="0" xfId="376" applyFont="1" applyFill="1" applyBorder="1" applyAlignment="1"/>
    <xf numFmtId="0" fontId="44" fillId="0" borderId="2" xfId="3" quotePrefix="1" applyFont="1" applyBorder="1" applyAlignment="1">
      <alignment vertical="center"/>
    </xf>
    <xf numFmtId="0" fontId="0" fillId="0" borderId="0" xfId="0" quotePrefix="1" applyFill="1"/>
    <xf numFmtId="0" fontId="0" fillId="0" borderId="0" xfId="0"/>
    <xf numFmtId="0" fontId="38" fillId="0" borderId="0" xfId="0" applyFont="1"/>
    <xf numFmtId="0" fontId="40" fillId="26" borderId="0" xfId="325" applyFont="1" applyFill="1" applyBorder="1" applyAlignment="1">
      <alignment horizontal="left" vertical="center" indent="1"/>
    </xf>
    <xf numFmtId="0" fontId="40" fillId="0" borderId="2" xfId="3" applyFont="1" applyFill="1" applyBorder="1" applyAlignment="1">
      <alignment vertical="center"/>
    </xf>
    <xf numFmtId="0" fontId="44" fillId="0" borderId="2" xfId="3" applyFont="1" applyBorder="1" applyAlignment="1">
      <alignment vertical="center"/>
    </xf>
    <xf numFmtId="177" fontId="41" fillId="0" borderId="2" xfId="376" applyNumberFormat="1" applyFont="1" applyFill="1" applyBorder="1" applyAlignment="1">
      <alignment vertical="center"/>
    </xf>
    <xf numFmtId="177" fontId="41" fillId="27" borderId="2" xfId="376" applyNumberFormat="1" applyFont="1" applyFill="1" applyBorder="1" applyAlignment="1">
      <alignment horizontal="center" vertical="center"/>
    </xf>
    <xf numFmtId="177" fontId="40" fillId="3" borderId="2" xfId="376" applyNumberFormat="1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horizontal="centerContinuous" vertical="center"/>
    </xf>
    <xf numFmtId="177" fontId="38" fillId="0" borderId="0" xfId="376" applyNumberFormat="1" applyFont="1" applyBorder="1" applyAlignment="1">
      <alignment horizontal="right"/>
    </xf>
    <xf numFmtId="177" fontId="38" fillId="0" borderId="0" xfId="376" applyNumberFormat="1" applyFont="1" applyFill="1" applyBorder="1" applyAlignment="1">
      <alignment horizontal="right"/>
    </xf>
    <xf numFmtId="182" fontId="38" fillId="0" borderId="0" xfId="376" applyNumberFormat="1" applyFont="1" applyBorder="1" applyAlignment="1">
      <alignment horizontal="right"/>
    </xf>
    <xf numFmtId="168" fontId="44" fillId="0" borderId="2" xfId="2" applyNumberFormat="1" applyFont="1" applyBorder="1" applyAlignment="1">
      <alignment vertical="center"/>
    </xf>
    <xf numFmtId="177" fontId="41" fillId="27" borderId="15" xfId="376" applyNumberFormat="1" applyFont="1" applyFill="1" applyBorder="1" applyAlignment="1">
      <alignment horizontal="center" vertical="center"/>
    </xf>
    <xf numFmtId="177" fontId="41" fillId="28" borderId="15" xfId="376" applyNumberFormat="1" applyFont="1" applyFill="1" applyBorder="1" applyAlignment="1">
      <alignment horizontal="center" vertical="center"/>
    </xf>
    <xf numFmtId="177" fontId="41" fillId="28" borderId="2" xfId="376" applyNumberFormat="1" applyFont="1" applyFill="1" applyBorder="1" applyAlignment="1">
      <alignment horizontal="center" vertical="center"/>
    </xf>
    <xf numFmtId="182" fontId="38" fillId="0" borderId="0" xfId="376" applyNumberFormat="1" applyFont="1" applyFill="1" applyBorder="1" applyAlignment="1">
      <alignment horizontal="right"/>
    </xf>
    <xf numFmtId="177" fontId="40" fillId="0" borderId="0" xfId="376" applyNumberFormat="1" applyFont="1" applyFill="1" applyBorder="1" applyAlignment="1">
      <alignment horizontal="center" vertical="center"/>
    </xf>
    <xf numFmtId="0" fontId="0" fillId="0" borderId="0" xfId="0"/>
    <xf numFmtId="0" fontId="38" fillId="0" borderId="0" xfId="0" applyFont="1"/>
    <xf numFmtId="182" fontId="38" fillId="0" borderId="0" xfId="376" applyNumberFormat="1" applyFont="1" applyBorder="1" applyAlignment="1">
      <alignment horizontal="right"/>
    </xf>
    <xf numFmtId="182" fontId="38" fillId="0" borderId="0" xfId="376" applyNumberFormat="1" applyFont="1" applyFill="1" applyBorder="1" applyAlignment="1">
      <alignment horizontal="right"/>
    </xf>
    <xf numFmtId="168" fontId="41" fillId="0" borderId="15" xfId="5" applyNumberFormat="1" applyFont="1" applyFill="1" applyBorder="1" applyAlignment="1">
      <alignment horizontal="right" vertical="center"/>
    </xf>
    <xf numFmtId="168" fontId="40" fillId="0" borderId="15" xfId="5" applyNumberFormat="1" applyFont="1" applyFill="1" applyBorder="1" applyAlignment="1">
      <alignment horizontal="right" vertical="center"/>
    </xf>
    <xf numFmtId="183" fontId="41" fillId="27" borderId="15" xfId="5" applyNumberFormat="1" applyFont="1" applyFill="1" applyBorder="1" applyAlignment="1">
      <alignment horizontal="right" vertical="center"/>
    </xf>
    <xf numFmtId="168" fontId="40" fillId="3" borderId="15" xfId="5" applyNumberFormat="1" applyFont="1" applyFill="1" applyBorder="1" applyAlignment="1">
      <alignment horizontal="right" vertical="center"/>
    </xf>
    <xf numFmtId="165" fontId="38" fillId="0" borderId="0" xfId="376" applyFont="1" applyFill="1" applyBorder="1" applyAlignment="1">
      <alignment horizontal="right"/>
    </xf>
    <xf numFmtId="0" fontId="44" fillId="0" borderId="2" xfId="3" quotePrefix="1" applyFont="1" applyBorder="1" applyAlignment="1">
      <alignment vertical="center"/>
    </xf>
    <xf numFmtId="182" fontId="38" fillId="42" borderId="0" xfId="376" applyNumberFormat="1" applyFont="1" applyFill="1" applyBorder="1" applyAlignment="1">
      <alignment horizontal="right"/>
    </xf>
    <xf numFmtId="0" fontId="38" fillId="0" borderId="0" xfId="0" applyFont="1"/>
    <xf numFmtId="0" fontId="40" fillId="41" borderId="0" xfId="0" applyFont="1" applyFill="1"/>
    <xf numFmtId="0" fontId="41" fillId="0" borderId="0" xfId="0" applyFont="1" applyFill="1"/>
    <xf numFmtId="178" fontId="40" fillId="0" borderId="0" xfId="376" applyNumberFormat="1" applyFont="1"/>
    <xf numFmtId="178" fontId="40" fillId="0" borderId="0" xfId="376" applyNumberFormat="1" applyFont="1" applyFill="1"/>
    <xf numFmtId="178" fontId="41" fillId="0" borderId="0" xfId="376" applyNumberFormat="1" applyFont="1"/>
    <xf numFmtId="177" fontId="38" fillId="0" borderId="0" xfId="376" applyNumberFormat="1" applyFont="1"/>
    <xf numFmtId="177" fontId="38" fillId="0" borderId="0" xfId="376" applyNumberFormat="1" applyFont="1" applyAlignment="1">
      <alignment vertical="center"/>
    </xf>
    <xf numFmtId="177" fontId="40" fillId="41" borderId="0" xfId="376" applyNumberFormat="1" applyFont="1" applyFill="1"/>
    <xf numFmtId="177" fontId="40" fillId="0" borderId="0" xfId="376" applyNumberFormat="1" applyFont="1" applyFill="1" applyAlignment="1">
      <alignment vertical="center"/>
    </xf>
    <xf numFmtId="185" fontId="38" fillId="0" borderId="0" xfId="0" applyNumberFormat="1" applyFont="1"/>
    <xf numFmtId="177" fontId="40" fillId="41" borderId="0" xfId="0" applyNumberFormat="1" applyFont="1" applyFill="1"/>
    <xf numFmtId="178" fontId="41" fillId="27" borderId="15" xfId="376" applyNumberFormat="1" applyFont="1" applyFill="1" applyBorder="1" applyAlignment="1">
      <alignment horizontal="right" vertical="center"/>
    </xf>
    <xf numFmtId="178" fontId="41" fillId="0" borderId="15" xfId="376" applyNumberFormat="1" applyFont="1" applyFill="1" applyBorder="1" applyAlignment="1">
      <alignment horizontal="right" vertical="center"/>
    </xf>
    <xf numFmtId="177" fontId="41" fillId="27" borderId="15" xfId="376" applyNumberFormat="1" applyFont="1" applyFill="1" applyBorder="1" applyAlignment="1">
      <alignment vertical="center"/>
    </xf>
    <xf numFmtId="177" fontId="41" fillId="0" borderId="15" xfId="376" applyNumberFormat="1" applyFont="1" applyFill="1" applyBorder="1" applyAlignment="1">
      <alignment vertical="center"/>
    </xf>
    <xf numFmtId="180" fontId="41" fillId="27" borderId="15" xfId="376" applyNumberFormat="1" applyFont="1" applyFill="1" applyBorder="1" applyAlignment="1">
      <alignment vertical="center"/>
    </xf>
    <xf numFmtId="180" fontId="40" fillId="0" borderId="20" xfId="376" applyNumberFormat="1" applyFont="1" applyFill="1" applyBorder="1" applyAlignment="1">
      <alignment horizontal="right" vertical="center"/>
    </xf>
    <xf numFmtId="179" fontId="41" fillId="27" borderId="15" xfId="1" applyNumberFormat="1" applyFont="1" applyFill="1" applyBorder="1" applyAlignment="1">
      <alignment vertical="center"/>
    </xf>
    <xf numFmtId="184" fontId="40" fillId="0" borderId="15" xfId="1" applyNumberFormat="1" applyFont="1" applyFill="1" applyBorder="1" applyAlignment="1">
      <alignment vertical="center"/>
    </xf>
    <xf numFmtId="177" fontId="40" fillId="0" borderId="15" xfId="376" applyNumberFormat="1" applyFont="1" applyFill="1" applyBorder="1" applyAlignment="1">
      <alignment vertical="center"/>
    </xf>
    <xf numFmtId="177" fontId="41" fillId="27" borderId="0" xfId="324" applyNumberFormat="1" applyFont="1" applyFill="1" applyBorder="1" applyAlignment="1">
      <alignment horizontal="center" vertical="center"/>
    </xf>
    <xf numFmtId="177" fontId="41" fillId="27" borderId="23" xfId="324" applyNumberFormat="1" applyFont="1" applyFill="1" applyBorder="1" applyAlignment="1">
      <alignment horizontal="center" vertical="center"/>
    </xf>
    <xf numFmtId="181" fontId="40" fillId="0" borderId="0" xfId="324" applyNumberFormat="1" applyFont="1" applyFill="1" applyBorder="1" applyAlignment="1">
      <alignment horizontal="center" vertical="center"/>
    </xf>
    <xf numFmtId="181" fontId="40" fillId="3" borderId="23" xfId="324" applyNumberFormat="1" applyFont="1" applyFill="1" applyBorder="1" applyAlignment="1">
      <alignment horizontal="center" vertical="center"/>
    </xf>
    <xf numFmtId="177" fontId="41" fillId="27" borderId="14" xfId="324" applyNumberFormat="1" applyFont="1" applyFill="1" applyBorder="1" applyAlignment="1">
      <alignment horizontal="center" vertical="center"/>
    </xf>
    <xf numFmtId="181" fontId="41" fillId="0" borderId="0" xfId="324" applyNumberFormat="1" applyFont="1" applyFill="1" applyBorder="1" applyAlignment="1">
      <alignment horizontal="center" vertical="center"/>
    </xf>
    <xf numFmtId="181" fontId="41" fillId="0" borderId="23" xfId="324" applyNumberFormat="1" applyFont="1" applyFill="1" applyBorder="1" applyAlignment="1">
      <alignment horizontal="center" vertical="center"/>
    </xf>
    <xf numFmtId="181" fontId="40" fillId="0" borderId="23" xfId="324" applyNumberFormat="1" applyFont="1" applyFill="1" applyBorder="1" applyAlignment="1">
      <alignment horizontal="center" vertical="center"/>
    </xf>
    <xf numFmtId="179" fontId="43" fillId="27" borderId="0" xfId="1" applyNumberFormat="1" applyFont="1" applyFill="1" applyBorder="1" applyAlignment="1">
      <alignment horizontal="right" vertical="center"/>
    </xf>
    <xf numFmtId="179" fontId="43" fillId="27" borderId="23" xfId="1" applyNumberFormat="1" applyFont="1" applyFill="1" applyBorder="1" applyAlignment="1">
      <alignment horizontal="right" vertical="center"/>
    </xf>
    <xf numFmtId="181" fontId="41" fillId="27" borderId="0" xfId="324" applyNumberFormat="1" applyFont="1" applyFill="1" applyBorder="1" applyAlignment="1">
      <alignment horizontal="center" vertical="center"/>
    </xf>
    <xf numFmtId="181" fontId="41" fillId="27" borderId="23" xfId="324" applyNumberFormat="1" applyFont="1" applyFill="1" applyBorder="1" applyAlignment="1">
      <alignment horizontal="center" vertical="center"/>
    </xf>
    <xf numFmtId="181" fontId="41" fillId="27" borderId="24" xfId="324" applyNumberFormat="1" applyFont="1" applyFill="1" applyBorder="1" applyAlignment="1">
      <alignment horizontal="center" vertical="center"/>
    </xf>
    <xf numFmtId="186" fontId="3" fillId="0" borderId="2" xfId="3" applyNumberFormat="1" applyFont="1" applyFill="1" applyBorder="1" applyAlignment="1">
      <alignment vertical="center"/>
    </xf>
    <xf numFmtId="177" fontId="41" fillId="27" borderId="15" xfId="324" applyNumberFormat="1" applyFont="1" applyFill="1" applyBorder="1" applyAlignment="1">
      <alignment horizontal="center" vertical="center"/>
    </xf>
    <xf numFmtId="177" fontId="38" fillId="0" borderId="0" xfId="324" applyNumberFormat="1" applyFont="1" applyBorder="1" applyAlignment="1">
      <alignment horizontal="right"/>
    </xf>
    <xf numFmtId="177" fontId="41" fillId="28" borderId="15" xfId="324" applyNumberFormat="1" applyFont="1" applyFill="1" applyBorder="1" applyAlignment="1">
      <alignment horizontal="center" vertical="center"/>
    </xf>
    <xf numFmtId="177" fontId="40" fillId="0" borderId="0" xfId="324" applyNumberFormat="1" applyFont="1" applyFill="1" applyBorder="1" applyAlignment="1">
      <alignment horizontal="center" vertical="center"/>
    </xf>
    <xf numFmtId="177" fontId="38" fillId="0" borderId="0" xfId="324" applyNumberFormat="1" applyFont="1" applyFill="1" applyBorder="1" applyAlignment="1">
      <alignment horizontal="right"/>
    </xf>
    <xf numFmtId="177" fontId="41" fillId="28" borderId="2" xfId="324" applyNumberFormat="1" applyFont="1" applyFill="1" applyBorder="1" applyAlignment="1">
      <alignment horizontal="center" vertical="center"/>
    </xf>
    <xf numFmtId="177" fontId="41" fillId="27" borderId="2" xfId="324" applyNumberFormat="1" applyFont="1" applyFill="1" applyBorder="1" applyAlignment="1">
      <alignment horizontal="center" vertical="center"/>
    </xf>
    <xf numFmtId="177" fontId="41" fillId="0" borderId="2" xfId="324" applyNumberFormat="1" applyFont="1" applyFill="1" applyBorder="1" applyAlignment="1">
      <alignment vertical="center"/>
    </xf>
    <xf numFmtId="182" fontId="38" fillId="0" borderId="0" xfId="324" applyNumberFormat="1" applyFont="1" applyFill="1" applyBorder="1" applyAlignment="1">
      <alignment horizontal="right"/>
    </xf>
    <xf numFmtId="182" fontId="38" fillId="0" borderId="0" xfId="324" applyNumberFormat="1" applyFont="1" applyBorder="1" applyAlignment="1">
      <alignment horizontal="right"/>
    </xf>
    <xf numFmtId="168" fontId="41" fillId="0" borderId="23" xfId="5" applyNumberFormat="1" applyFont="1" applyFill="1" applyBorder="1" applyAlignment="1">
      <alignment horizontal="right" vertical="center"/>
    </xf>
    <xf numFmtId="183" fontId="41" fillId="27" borderId="23" xfId="5" applyNumberFormat="1" applyFont="1" applyFill="1" applyBorder="1" applyAlignment="1">
      <alignment horizontal="right" vertical="center"/>
    </xf>
    <xf numFmtId="168" fontId="40" fillId="0" borderId="23" xfId="5" applyNumberFormat="1" applyFont="1" applyFill="1" applyBorder="1" applyAlignment="1">
      <alignment horizontal="right" vertical="center"/>
    </xf>
    <xf numFmtId="182" fontId="38" fillId="0" borderId="23" xfId="324" applyNumberFormat="1" applyFont="1" applyFill="1" applyBorder="1" applyAlignment="1">
      <alignment horizontal="right"/>
    </xf>
    <xf numFmtId="165" fontId="38" fillId="0" borderId="0" xfId="324" applyFont="1" applyFill="1" applyBorder="1" applyAlignment="1">
      <alignment horizontal="right"/>
    </xf>
    <xf numFmtId="165" fontId="38" fillId="0" borderId="23" xfId="324" applyFont="1" applyFill="1" applyBorder="1" applyAlignment="1">
      <alignment horizontal="right"/>
    </xf>
    <xf numFmtId="177" fontId="38" fillId="0" borderId="23" xfId="324" applyNumberFormat="1" applyFont="1" applyFill="1" applyBorder="1" applyAlignment="1">
      <alignment horizontal="right"/>
    </xf>
    <xf numFmtId="183" fontId="41" fillId="27" borderId="25" xfId="5" applyNumberFormat="1" applyFont="1" applyFill="1" applyBorder="1" applyAlignment="1">
      <alignment horizontal="right" vertical="center"/>
    </xf>
    <xf numFmtId="183" fontId="40" fillId="0" borderId="23" xfId="5" applyNumberFormat="1" applyFont="1" applyFill="1" applyBorder="1" applyAlignment="1">
      <alignment horizontal="right" vertical="center"/>
    </xf>
    <xf numFmtId="182" fontId="38" fillId="0" borderId="23" xfId="324" applyNumberFormat="1" applyFont="1" applyBorder="1" applyAlignment="1">
      <alignment horizontal="right"/>
    </xf>
    <xf numFmtId="177" fontId="38" fillId="0" borderId="23" xfId="324" applyNumberFormat="1" applyFont="1" applyBorder="1" applyAlignment="1">
      <alignment horizontal="right"/>
    </xf>
    <xf numFmtId="168" fontId="40" fillId="3" borderId="23" xfId="5" applyNumberFormat="1" applyFont="1" applyFill="1" applyBorder="1" applyAlignment="1">
      <alignment horizontal="right" vertical="center"/>
    </xf>
    <xf numFmtId="183" fontId="41" fillId="27" borderId="24" xfId="5" applyNumberFormat="1" applyFont="1" applyFill="1" applyBorder="1" applyAlignment="1">
      <alignment horizontal="right" vertical="center"/>
    </xf>
    <xf numFmtId="178" fontId="41" fillId="27" borderId="14" xfId="324" applyNumberFormat="1" applyFont="1" applyFill="1" applyBorder="1" applyAlignment="1">
      <alignment horizontal="right" vertical="center"/>
    </xf>
    <xf numFmtId="178" fontId="41" fillId="27" borderId="16" xfId="324" applyNumberFormat="1" applyFont="1" applyFill="1" applyBorder="1" applyAlignment="1">
      <alignment horizontal="right" vertical="center"/>
    </xf>
    <xf numFmtId="178" fontId="41" fillId="0" borderId="14" xfId="324" applyNumberFormat="1" applyFont="1" applyFill="1" applyBorder="1" applyAlignment="1">
      <alignment horizontal="right" vertical="center"/>
    </xf>
    <xf numFmtId="178" fontId="41" fillId="0" borderId="16" xfId="324" applyNumberFormat="1" applyFont="1" applyFill="1" applyBorder="1" applyAlignment="1">
      <alignment horizontal="right" vertical="center"/>
    </xf>
    <xf numFmtId="178" fontId="41" fillId="0" borderId="0" xfId="324" applyNumberFormat="1" applyFont="1"/>
    <xf numFmtId="178" fontId="41" fillId="0" borderId="16" xfId="324" applyNumberFormat="1" applyFont="1" applyBorder="1"/>
    <xf numFmtId="178" fontId="40" fillId="0" borderId="0" xfId="324" applyNumberFormat="1" applyFont="1" applyFill="1"/>
    <xf numFmtId="177" fontId="41" fillId="27" borderId="15" xfId="324" applyNumberFormat="1" applyFont="1" applyFill="1" applyBorder="1" applyAlignment="1">
      <alignment vertical="center"/>
    </xf>
    <xf numFmtId="177" fontId="40" fillId="0" borderId="0" xfId="324" applyNumberFormat="1" applyFont="1" applyFill="1" applyAlignment="1">
      <alignment vertical="center"/>
    </xf>
    <xf numFmtId="177" fontId="41" fillId="0" borderId="15" xfId="324" applyNumberFormat="1" applyFont="1" applyFill="1" applyBorder="1" applyAlignment="1">
      <alignment vertical="center"/>
    </xf>
    <xf numFmtId="177" fontId="40" fillId="0" borderId="15" xfId="324" applyNumberFormat="1" applyFont="1" applyFill="1" applyBorder="1" applyAlignment="1">
      <alignment vertical="center"/>
    </xf>
    <xf numFmtId="177" fontId="38" fillId="0" borderId="0" xfId="324" applyNumberFormat="1" applyFont="1" applyAlignment="1">
      <alignment vertical="center"/>
    </xf>
    <xf numFmtId="181" fontId="38" fillId="0" borderId="0" xfId="0" applyNumberFormat="1" applyFont="1" applyFill="1"/>
    <xf numFmtId="180" fontId="41" fillId="27" borderId="15" xfId="324" applyNumberFormat="1" applyFont="1" applyFill="1" applyBorder="1" applyAlignment="1">
      <alignment vertical="center"/>
    </xf>
    <xf numFmtId="180" fontId="40" fillId="0" borderId="20" xfId="324" applyNumberFormat="1" applyFont="1" applyFill="1" applyBorder="1" applyAlignment="1">
      <alignment horizontal="right" vertical="center"/>
    </xf>
    <xf numFmtId="177" fontId="38" fillId="0" borderId="0" xfId="324" applyNumberFormat="1" applyFont="1"/>
    <xf numFmtId="177" fontId="40" fillId="41" borderId="0" xfId="324" applyNumberFormat="1" applyFont="1" applyFill="1"/>
    <xf numFmtId="0" fontId="40" fillId="0" borderId="2" xfId="2" applyFont="1" applyFill="1" applyBorder="1" applyAlignment="1">
      <alignment horizontal="left" vertical="center" indent="1"/>
    </xf>
    <xf numFmtId="181" fontId="41" fillId="0" borderId="15" xfId="324" applyNumberFormat="1" applyFont="1" applyFill="1" applyBorder="1" applyAlignment="1">
      <alignment horizontal="center" vertical="center"/>
    </xf>
    <xf numFmtId="181" fontId="40" fillId="0" borderId="15" xfId="324" applyNumberFormat="1" applyFont="1" applyFill="1" applyBorder="1" applyAlignment="1">
      <alignment horizontal="center" vertical="center"/>
    </xf>
    <xf numFmtId="181" fontId="41" fillId="27" borderId="15" xfId="324" applyNumberFormat="1" applyFont="1" applyFill="1" applyBorder="1" applyAlignment="1">
      <alignment horizontal="center" vertical="center"/>
    </xf>
    <xf numFmtId="181" fontId="40" fillId="3" borderId="15" xfId="324" applyNumberFormat="1" applyFont="1" applyFill="1" applyBorder="1" applyAlignment="1">
      <alignment horizontal="center" vertical="center"/>
    </xf>
    <xf numFmtId="181" fontId="3" fillId="0" borderId="2" xfId="3" applyNumberFormat="1" applyFont="1" applyFill="1" applyBorder="1" applyAlignment="1">
      <alignment vertical="center"/>
    </xf>
    <xf numFmtId="179" fontId="3" fillId="0" borderId="2" xfId="1" applyNumberFormat="1" applyFont="1" applyBorder="1" applyAlignment="1">
      <alignment vertical="center"/>
    </xf>
    <xf numFmtId="177" fontId="40" fillId="3" borderId="2" xfId="324" applyNumberFormat="1" applyFont="1" applyFill="1" applyBorder="1" applyAlignment="1">
      <alignment horizontal="center" vertical="center"/>
    </xf>
    <xf numFmtId="182" fontId="38" fillId="0" borderId="0" xfId="324" applyNumberFormat="1" applyFont="1" applyFill="1" applyBorder="1" applyAlignment="1"/>
    <xf numFmtId="165" fontId="38" fillId="0" borderId="0" xfId="324" applyFont="1" applyFill="1" applyBorder="1" applyAlignment="1"/>
    <xf numFmtId="165" fontId="38" fillId="0" borderId="0" xfId="324" applyFont="1" applyBorder="1" applyAlignment="1">
      <alignment horizontal="right"/>
    </xf>
    <xf numFmtId="178" fontId="41" fillId="27" borderId="15" xfId="324" applyNumberFormat="1" applyFont="1" applyFill="1" applyBorder="1" applyAlignment="1">
      <alignment horizontal="right" vertical="center"/>
    </xf>
    <xf numFmtId="178" fontId="41" fillId="0" borderId="15" xfId="324" applyNumberFormat="1" applyFont="1" applyFill="1" applyBorder="1" applyAlignment="1">
      <alignment horizontal="right" vertical="center"/>
    </xf>
    <xf numFmtId="178" fontId="40" fillId="0" borderId="0" xfId="324" applyNumberFormat="1" applyFont="1"/>
    <xf numFmtId="177" fontId="38" fillId="0" borderId="0" xfId="324" applyNumberFormat="1" applyFont="1" applyFill="1" applyAlignment="1">
      <alignment vertical="center"/>
    </xf>
    <xf numFmtId="185" fontId="38" fillId="0" borderId="0" xfId="0" applyNumberFormat="1" applyFont="1" applyFill="1"/>
    <xf numFmtId="177" fontId="38" fillId="0" borderId="0" xfId="324" applyNumberFormat="1" applyFont="1" applyFill="1"/>
    <xf numFmtId="180" fontId="41" fillId="27" borderId="20" xfId="324" applyNumberFormat="1" applyFont="1" applyFill="1" applyBorder="1" applyAlignment="1">
      <alignment horizontal="right" vertical="center"/>
    </xf>
    <xf numFmtId="0" fontId="40" fillId="26" borderId="0" xfId="2" applyFont="1" applyFill="1" applyBorder="1" applyAlignment="1">
      <alignment horizontal="left" vertical="center" indent="1"/>
    </xf>
    <xf numFmtId="180" fontId="40" fillId="0" borderId="0" xfId="324" applyNumberFormat="1" applyFont="1" applyFill="1" applyBorder="1" applyAlignment="1">
      <alignment horizontal="right" vertical="center"/>
    </xf>
    <xf numFmtId="179" fontId="40" fillId="0" borderId="15" xfId="1" applyNumberFormat="1" applyFont="1" applyFill="1" applyBorder="1" applyAlignment="1">
      <alignment vertical="center"/>
    </xf>
    <xf numFmtId="177" fontId="41" fillId="27" borderId="2" xfId="324" applyNumberFormat="1" applyFont="1" applyFill="1" applyBorder="1" applyAlignment="1">
      <alignment vertical="center"/>
    </xf>
    <xf numFmtId="177" fontId="41" fillId="27" borderId="14" xfId="324" applyNumberFormat="1" applyFont="1" applyFill="1" applyBorder="1" applyAlignment="1">
      <alignment vertical="center"/>
    </xf>
    <xf numFmtId="177" fontId="41" fillId="27" borderId="16" xfId="324" applyNumberFormat="1" applyFont="1" applyFill="1" applyBorder="1" applyAlignment="1">
      <alignment vertical="center"/>
    </xf>
    <xf numFmtId="177" fontId="40" fillId="0" borderId="13" xfId="324" applyNumberFormat="1" applyFont="1" applyFill="1" applyBorder="1" applyAlignment="1">
      <alignment horizontal="left" vertical="center"/>
    </xf>
    <xf numFmtId="180" fontId="40" fillId="0" borderId="19" xfId="324" applyNumberFormat="1" applyFont="1" applyFill="1" applyBorder="1" applyAlignment="1">
      <alignment horizontal="right" vertical="center"/>
    </xf>
    <xf numFmtId="177" fontId="40" fillId="0" borderId="21" xfId="324" applyNumberFormat="1" applyFont="1" applyFill="1" applyBorder="1" applyAlignment="1">
      <alignment horizontal="left" vertical="center"/>
    </xf>
    <xf numFmtId="0" fontId="46" fillId="0" borderId="0" xfId="0" applyFont="1"/>
    <xf numFmtId="177" fontId="46" fillId="0" borderId="0" xfId="0" applyNumberFormat="1" applyFont="1" applyFill="1"/>
    <xf numFmtId="177" fontId="46" fillId="0" borderId="0" xfId="324" applyNumberFormat="1" applyFont="1"/>
    <xf numFmtId="180" fontId="41" fillId="0" borderId="19" xfId="324" applyNumberFormat="1" applyFont="1" applyFill="1" applyBorder="1" applyAlignment="1">
      <alignment horizontal="right" vertical="center"/>
    </xf>
    <xf numFmtId="177" fontId="41" fillId="0" borderId="16" xfId="324" applyNumberFormat="1" applyFont="1" applyFill="1" applyBorder="1" applyAlignment="1">
      <alignment vertical="center"/>
    </xf>
    <xf numFmtId="187" fontId="46" fillId="0" borderId="0" xfId="0" applyNumberFormat="1" applyFont="1"/>
    <xf numFmtId="177" fontId="40" fillId="0" borderId="16" xfId="324" applyNumberFormat="1" applyFont="1" applyFill="1" applyBorder="1" applyAlignment="1">
      <alignment vertical="center"/>
    </xf>
    <xf numFmtId="178" fontId="41" fillId="27" borderId="15" xfId="324" applyNumberFormat="1" applyFont="1" applyFill="1" applyBorder="1" applyAlignment="1">
      <alignment vertical="center"/>
    </xf>
    <xf numFmtId="178" fontId="41" fillId="27" borderId="16" xfId="324" applyNumberFormat="1" applyFont="1" applyFill="1" applyBorder="1" applyAlignment="1">
      <alignment vertical="center"/>
    </xf>
    <xf numFmtId="178" fontId="46" fillId="0" borderId="0" xfId="324" applyNumberFormat="1" applyFont="1" applyFill="1"/>
    <xf numFmtId="178" fontId="46" fillId="0" borderId="0" xfId="0" applyNumberFormat="1" applyFont="1" applyFill="1"/>
    <xf numFmtId="178" fontId="40" fillId="0" borderId="21" xfId="324" applyNumberFormat="1" applyFont="1" applyFill="1" applyBorder="1" applyAlignment="1">
      <alignment horizontal="left" vertical="center"/>
    </xf>
    <xf numFmtId="178" fontId="46" fillId="0" borderId="0" xfId="324" applyNumberFormat="1" applyFont="1"/>
    <xf numFmtId="178" fontId="41" fillId="0" borderId="16" xfId="324" applyNumberFormat="1" applyFont="1" applyFill="1" applyBorder="1" applyAlignment="1">
      <alignment vertical="center"/>
    </xf>
    <xf numFmtId="178" fontId="40" fillId="0" borderId="16" xfId="324" applyNumberFormat="1" applyFont="1" applyFill="1" applyBorder="1" applyAlignment="1">
      <alignment vertical="center"/>
    </xf>
    <xf numFmtId="177" fontId="40" fillId="0" borderId="20" xfId="324" applyNumberFormat="1" applyFont="1" applyFill="1" applyBorder="1" applyAlignment="1">
      <alignment horizontal="left" vertical="center"/>
    </xf>
    <xf numFmtId="177" fontId="40" fillId="0" borderId="19" xfId="324" applyNumberFormat="1" applyFont="1" applyFill="1" applyBorder="1" applyAlignment="1">
      <alignment horizontal="left" vertical="center"/>
    </xf>
    <xf numFmtId="177" fontId="41" fillId="0" borderId="19" xfId="324" applyNumberFormat="1" applyFont="1" applyFill="1" applyBorder="1" applyAlignment="1">
      <alignment horizontal="left" vertical="center"/>
    </xf>
    <xf numFmtId="178" fontId="38" fillId="0" borderId="16" xfId="0" applyNumberFormat="1" applyFont="1" applyBorder="1"/>
    <xf numFmtId="178" fontId="40" fillId="41" borderId="16" xfId="0" applyNumberFormat="1" applyFont="1" applyFill="1" applyBorder="1"/>
    <xf numFmtId="165" fontId="46" fillId="0" borderId="0" xfId="324" applyFont="1" applyFill="1"/>
    <xf numFmtId="0" fontId="0" fillId="0" borderId="0" xfId="0" applyBorder="1"/>
    <xf numFmtId="0" fontId="38" fillId="0" borderId="0" xfId="0" applyFont="1" applyBorder="1"/>
    <xf numFmtId="187" fontId="38" fillId="0" borderId="23" xfId="0" applyNumberFormat="1" applyFont="1" applyBorder="1"/>
    <xf numFmtId="0" fontId="38" fillId="0" borderId="23" xfId="0" applyFont="1" applyBorder="1"/>
    <xf numFmtId="0" fontId="38" fillId="0" borderId="0" xfId="0" applyFont="1" applyFill="1" applyBorder="1"/>
    <xf numFmtId="177" fontId="38" fillId="0" borderId="0" xfId="324" applyNumberFormat="1" applyFont="1" applyBorder="1"/>
    <xf numFmtId="187" fontId="38" fillId="0" borderId="0" xfId="0" applyNumberFormat="1" applyFont="1" applyBorder="1"/>
    <xf numFmtId="0" fontId="39" fillId="0" borderId="0" xfId="0" applyFont="1" applyBorder="1"/>
    <xf numFmtId="0" fontId="39" fillId="0" borderId="23" xfId="0" applyFont="1" applyBorder="1"/>
    <xf numFmtId="187" fontId="39" fillId="0" borderId="0" xfId="0" applyNumberFormat="1" applyFont="1" applyBorder="1"/>
    <xf numFmtId="0" fontId="0" fillId="0" borderId="23" xfId="0" applyBorder="1"/>
    <xf numFmtId="181" fontId="38" fillId="0" borderId="0" xfId="324" applyNumberFormat="1" applyFont="1" applyBorder="1"/>
    <xf numFmtId="181" fontId="38" fillId="0" borderId="23" xfId="324" applyNumberFormat="1" applyFont="1" applyBorder="1"/>
    <xf numFmtId="0" fontId="41" fillId="26" borderId="0" xfId="325" applyFont="1" applyFill="1" applyBorder="1" applyAlignment="1">
      <alignment horizontal="left" vertical="center"/>
    </xf>
    <xf numFmtId="181" fontId="39" fillId="0" borderId="0" xfId="324" applyNumberFormat="1" applyFont="1" applyBorder="1"/>
    <xf numFmtId="181" fontId="39" fillId="0" borderId="24" xfId="324" applyNumberFormat="1" applyFont="1" applyBorder="1"/>
    <xf numFmtId="182" fontId="39" fillId="0" borderId="0" xfId="324" applyNumberFormat="1" applyFont="1" applyFill="1" applyBorder="1" applyAlignment="1">
      <alignment horizontal="right"/>
    </xf>
    <xf numFmtId="181" fontId="40" fillId="3" borderId="23" xfId="376" applyNumberFormat="1" applyFont="1" applyFill="1" applyBorder="1" applyAlignment="1">
      <alignment horizontal="center" vertical="center"/>
    </xf>
    <xf numFmtId="182" fontId="39" fillId="0" borderId="0" xfId="376" applyNumberFormat="1" applyFont="1" applyFill="1" applyBorder="1" applyAlignment="1">
      <alignment horizontal="right"/>
    </xf>
    <xf numFmtId="177" fontId="46" fillId="0" borderId="0" xfId="376" applyNumberFormat="1" applyFont="1"/>
    <xf numFmtId="178" fontId="41" fillId="27" borderId="15" xfId="376" applyNumberFormat="1" applyFont="1" applyFill="1" applyBorder="1" applyAlignment="1">
      <alignment vertical="center"/>
    </xf>
    <xf numFmtId="178" fontId="46" fillId="0" borderId="0" xfId="376" applyNumberFormat="1" applyFont="1"/>
    <xf numFmtId="177" fontId="38" fillId="0" borderId="0" xfId="376" applyNumberFormat="1" applyFont="1" applyFill="1" applyAlignment="1">
      <alignment vertical="center"/>
    </xf>
    <xf numFmtId="177" fontId="38" fillId="0" borderId="0" xfId="376" applyNumberFormat="1" applyFont="1" applyFill="1"/>
    <xf numFmtId="180" fontId="41" fillId="27" borderId="20" xfId="376" applyNumberFormat="1" applyFont="1" applyFill="1" applyBorder="1" applyAlignment="1">
      <alignment horizontal="right" vertical="center"/>
    </xf>
    <xf numFmtId="180" fontId="40" fillId="0" borderId="0" xfId="376" applyNumberFormat="1" applyFont="1" applyFill="1" applyBorder="1" applyAlignment="1">
      <alignment horizontal="right" vertical="center"/>
    </xf>
    <xf numFmtId="177" fontId="38" fillId="0" borderId="0" xfId="376" applyNumberFormat="1" applyFont="1" applyBorder="1"/>
    <xf numFmtId="181" fontId="38" fillId="0" borderId="0" xfId="376" applyNumberFormat="1" applyFont="1" applyBorder="1"/>
    <xf numFmtId="181" fontId="39" fillId="0" borderId="0" xfId="376" applyNumberFormat="1" applyFont="1" applyBorder="1"/>
    <xf numFmtId="0" fontId="40" fillId="0" borderId="0" xfId="2" applyFont="1" applyBorder="1" applyAlignment="1">
      <alignment horizontal="left" vertical="center"/>
    </xf>
    <xf numFmtId="177" fontId="41" fillId="27" borderId="23" xfId="376" applyNumberFormat="1" applyFont="1" applyFill="1" applyBorder="1" applyAlignment="1">
      <alignment horizontal="center" vertical="center"/>
    </xf>
    <xf numFmtId="181" fontId="41" fillId="0" borderId="23" xfId="376" applyNumberFormat="1" applyFont="1" applyFill="1" applyBorder="1" applyAlignment="1">
      <alignment horizontal="center" vertical="center"/>
    </xf>
    <xf numFmtId="181" fontId="40" fillId="0" borderId="23" xfId="376" applyNumberFormat="1" applyFont="1" applyFill="1" applyBorder="1" applyAlignment="1">
      <alignment horizontal="center" vertical="center"/>
    </xf>
    <xf numFmtId="181" fontId="41" fillId="27" borderId="23" xfId="376" applyNumberFormat="1" applyFont="1" applyFill="1" applyBorder="1" applyAlignment="1">
      <alignment horizontal="center" vertical="center"/>
    </xf>
    <xf numFmtId="181" fontId="41" fillId="27" borderId="24" xfId="376" applyNumberFormat="1" applyFont="1" applyFill="1" applyBorder="1" applyAlignment="1">
      <alignment horizontal="center" vertical="center"/>
    </xf>
    <xf numFmtId="177" fontId="41" fillId="27" borderId="0" xfId="376" applyNumberFormat="1" applyFont="1" applyFill="1" applyBorder="1" applyAlignment="1">
      <alignment horizontal="center" vertical="center"/>
    </xf>
    <xf numFmtId="181" fontId="40" fillId="3" borderId="27" xfId="376" applyNumberFormat="1" applyFont="1" applyFill="1" applyBorder="1" applyAlignment="1">
      <alignment horizontal="center" vertical="center"/>
    </xf>
    <xf numFmtId="181" fontId="41" fillId="0" borderId="0" xfId="376" applyNumberFormat="1" applyFont="1" applyFill="1" applyBorder="1" applyAlignment="1">
      <alignment horizontal="center" vertical="center"/>
    </xf>
    <xf numFmtId="181" fontId="40" fillId="0" borderId="0" xfId="376" applyNumberFormat="1" applyFont="1" applyFill="1" applyBorder="1" applyAlignment="1">
      <alignment horizontal="center" vertical="center"/>
    </xf>
    <xf numFmtId="181" fontId="41" fillId="27" borderId="0" xfId="376" applyNumberFormat="1" applyFont="1" applyFill="1" applyBorder="1" applyAlignment="1">
      <alignment horizontal="center" vertical="center"/>
    </xf>
    <xf numFmtId="181" fontId="40" fillId="3" borderId="0" xfId="376" applyNumberFormat="1" applyFont="1" applyFill="1" applyBorder="1" applyAlignment="1">
      <alignment horizontal="center" vertical="center"/>
    </xf>
    <xf numFmtId="182" fontId="38" fillId="0" borderId="23" xfId="376" applyNumberFormat="1" applyFont="1" applyFill="1" applyBorder="1" applyAlignment="1">
      <alignment horizontal="right"/>
    </xf>
    <xf numFmtId="165" fontId="38" fillId="0" borderId="23" xfId="376" applyFont="1" applyFill="1" applyBorder="1" applyAlignment="1">
      <alignment horizontal="right"/>
    </xf>
    <xf numFmtId="177" fontId="38" fillId="0" borderId="23" xfId="376" applyNumberFormat="1" applyFont="1" applyFill="1" applyBorder="1" applyAlignment="1">
      <alignment horizontal="right"/>
    </xf>
    <xf numFmtId="188" fontId="40" fillId="0" borderId="23" xfId="5" applyNumberFormat="1" applyFont="1" applyFill="1" applyBorder="1" applyAlignment="1">
      <alignment horizontal="right" vertical="center"/>
    </xf>
    <xf numFmtId="182" fontId="38" fillId="0" borderId="23" xfId="376" applyNumberFormat="1" applyFont="1" applyBorder="1" applyAlignment="1">
      <alignment horizontal="right"/>
    </xf>
    <xf numFmtId="177" fontId="38" fillId="0" borderId="23" xfId="376" applyNumberFormat="1" applyFont="1" applyBorder="1" applyAlignment="1">
      <alignment horizontal="right"/>
    </xf>
    <xf numFmtId="178" fontId="41" fillId="27" borderId="0" xfId="324" applyNumberFormat="1" applyFont="1" applyFill="1" applyBorder="1" applyAlignment="1">
      <alignment vertical="center"/>
    </xf>
    <xf numFmtId="177" fontId="41" fillId="27" borderId="0" xfId="324" applyNumberFormat="1" applyFont="1" applyFill="1" applyBorder="1" applyAlignment="1">
      <alignment vertical="center"/>
    </xf>
    <xf numFmtId="177" fontId="40" fillId="0" borderId="16" xfId="324" applyNumberFormat="1" applyFont="1" applyFill="1" applyBorder="1" applyAlignment="1">
      <alignment horizontal="left" vertical="center"/>
    </xf>
    <xf numFmtId="178" fontId="40" fillId="0" borderId="16" xfId="324" applyNumberFormat="1" applyFont="1" applyFill="1" applyBorder="1" applyAlignment="1">
      <alignment horizontal="left" vertical="center"/>
    </xf>
    <xf numFmtId="178" fontId="41" fillId="27" borderId="0" xfId="376" applyNumberFormat="1" applyFont="1" applyFill="1" applyBorder="1" applyAlignment="1">
      <alignment horizontal="right" vertical="center"/>
    </xf>
    <xf numFmtId="178" fontId="41" fillId="0" borderId="0" xfId="376" applyNumberFormat="1" applyFont="1" applyFill="1" applyBorder="1" applyAlignment="1">
      <alignment horizontal="right" vertical="center"/>
    </xf>
    <xf numFmtId="177" fontId="41" fillId="27" borderId="0" xfId="376" applyNumberFormat="1" applyFont="1" applyFill="1" applyBorder="1" applyAlignment="1">
      <alignment vertical="center"/>
    </xf>
    <xf numFmtId="178" fontId="41" fillId="27" borderId="0" xfId="376" applyNumberFormat="1" applyFont="1" applyFill="1" applyBorder="1" applyAlignment="1">
      <alignment vertical="center"/>
    </xf>
    <xf numFmtId="177" fontId="41" fillId="0" borderId="0" xfId="376" applyNumberFormat="1" applyFont="1" applyFill="1" applyBorder="1" applyAlignment="1">
      <alignment vertical="center"/>
    </xf>
    <xf numFmtId="177" fontId="41" fillId="0" borderId="0" xfId="324" applyNumberFormat="1" applyFont="1" applyFill="1" applyBorder="1" applyAlignment="1">
      <alignment vertical="center"/>
    </xf>
    <xf numFmtId="177" fontId="40" fillId="0" borderId="0" xfId="324" applyNumberFormat="1" applyFont="1" applyFill="1" applyBorder="1" applyAlignment="1">
      <alignment vertical="center"/>
    </xf>
    <xf numFmtId="180" fontId="41" fillId="27" borderId="0" xfId="324" applyNumberFormat="1" applyFont="1" applyFill="1" applyBorder="1" applyAlignment="1">
      <alignment vertical="center"/>
    </xf>
    <xf numFmtId="180" fontId="40" fillId="0" borderId="28" xfId="324" applyNumberFormat="1" applyFont="1" applyFill="1" applyBorder="1" applyAlignment="1">
      <alignment horizontal="right" vertical="center"/>
    </xf>
    <xf numFmtId="179" fontId="41" fillId="27" borderId="0" xfId="1" applyNumberFormat="1" applyFont="1" applyFill="1" applyBorder="1" applyAlignment="1">
      <alignment vertical="center"/>
    </xf>
    <xf numFmtId="184" fontId="40" fillId="0" borderId="0" xfId="1" applyNumberFormat="1" applyFont="1" applyFill="1" applyBorder="1" applyAlignment="1">
      <alignment vertical="center"/>
    </xf>
    <xf numFmtId="177" fontId="38" fillId="0" borderId="16" xfId="324" applyNumberFormat="1" applyFont="1" applyBorder="1" applyAlignment="1">
      <alignment vertical="center"/>
    </xf>
    <xf numFmtId="181" fontId="38" fillId="0" borderId="16" xfId="0" applyNumberFormat="1" applyFont="1" applyBorder="1"/>
    <xf numFmtId="180" fontId="41" fillId="27" borderId="16" xfId="324" applyNumberFormat="1" applyFont="1" applyFill="1" applyBorder="1" applyAlignment="1">
      <alignment vertical="center"/>
    </xf>
    <xf numFmtId="180" fontId="40" fillId="0" borderId="16" xfId="324" applyNumberFormat="1" applyFont="1" applyFill="1" applyBorder="1" applyAlignment="1">
      <alignment horizontal="right" vertical="center"/>
    </xf>
    <xf numFmtId="177" fontId="38" fillId="0" borderId="16" xfId="324" applyNumberFormat="1" applyFont="1" applyBorder="1"/>
    <xf numFmtId="177" fontId="40" fillId="41" borderId="16" xfId="324" applyNumberFormat="1" applyFont="1" applyFill="1" applyBorder="1"/>
    <xf numFmtId="177" fontId="40" fillId="0" borderId="0" xfId="376" applyNumberFormat="1" applyFont="1" applyFill="1" applyBorder="1" applyAlignment="1">
      <alignment vertical="center"/>
    </xf>
    <xf numFmtId="180" fontId="41" fillId="27" borderId="0" xfId="376" applyNumberFormat="1" applyFont="1" applyFill="1" applyBorder="1" applyAlignment="1">
      <alignment vertical="center"/>
    </xf>
    <xf numFmtId="180" fontId="40" fillId="0" borderId="28" xfId="376" applyNumberFormat="1" applyFont="1" applyFill="1" applyBorder="1" applyAlignment="1">
      <alignment horizontal="right" vertical="center"/>
    </xf>
    <xf numFmtId="177" fontId="41" fillId="27" borderId="23" xfId="376" applyNumberFormat="1" applyFont="1" applyFill="1" applyBorder="1" applyAlignment="1">
      <alignment vertical="center"/>
    </xf>
    <xf numFmtId="177" fontId="40" fillId="0" borderId="23" xfId="376" applyNumberFormat="1" applyFont="1" applyFill="1" applyBorder="1" applyAlignment="1">
      <alignment vertical="center"/>
    </xf>
    <xf numFmtId="177" fontId="41" fillId="0" borderId="23" xfId="376" applyNumberFormat="1" applyFont="1" applyFill="1" applyBorder="1" applyAlignment="1">
      <alignment vertical="center"/>
    </xf>
    <xf numFmtId="177" fontId="38" fillId="0" borderId="23" xfId="376" applyNumberFormat="1" applyFont="1" applyBorder="1" applyAlignment="1">
      <alignment vertical="center"/>
    </xf>
    <xf numFmtId="181" fontId="38" fillId="0" borderId="23" xfId="0" applyNumberFormat="1" applyFont="1" applyBorder="1"/>
    <xf numFmtId="0" fontId="40" fillId="41" borderId="23" xfId="0" applyFont="1" applyFill="1" applyBorder="1"/>
    <xf numFmtId="177" fontId="40" fillId="41" borderId="23" xfId="0" applyNumberFormat="1" applyFont="1" applyFill="1" applyBorder="1"/>
    <xf numFmtId="180" fontId="41" fillId="27" borderId="23" xfId="376" applyNumberFormat="1" applyFont="1" applyFill="1" applyBorder="1" applyAlignment="1">
      <alignment vertical="center"/>
    </xf>
    <xf numFmtId="180" fontId="40" fillId="0" borderId="23" xfId="376" applyNumberFormat="1" applyFont="1" applyFill="1" applyBorder="1" applyAlignment="1">
      <alignment horizontal="right" vertical="center"/>
    </xf>
    <xf numFmtId="177" fontId="38" fillId="0" borderId="23" xfId="376" applyNumberFormat="1" applyFont="1" applyBorder="1"/>
    <xf numFmtId="177" fontId="40" fillId="41" borderId="23" xfId="376" applyNumberFormat="1" applyFont="1" applyFill="1" applyBorder="1"/>
    <xf numFmtId="179" fontId="41" fillId="27" borderId="23" xfId="1" applyNumberFormat="1" applyFont="1" applyFill="1" applyBorder="1" applyAlignment="1">
      <alignment vertical="center"/>
    </xf>
    <xf numFmtId="184" fontId="40" fillId="0" borderId="23" xfId="1" applyNumberFormat="1" applyFont="1" applyFill="1" applyBorder="1" applyAlignment="1">
      <alignment vertical="center"/>
    </xf>
    <xf numFmtId="184" fontId="40" fillId="0" borderId="24" xfId="1" applyNumberFormat="1" applyFont="1" applyFill="1" applyBorder="1" applyAlignment="1">
      <alignment vertical="center"/>
    </xf>
    <xf numFmtId="187" fontId="38" fillId="0" borderId="0" xfId="0" applyNumberFormat="1" applyFont="1" applyFill="1"/>
    <xf numFmtId="181" fontId="39" fillId="0" borderId="0" xfId="376" applyNumberFormat="1" applyFont="1"/>
    <xf numFmtId="187" fontId="38" fillId="0" borderId="16" xfId="0" applyNumberFormat="1" applyFont="1" applyFill="1" applyBorder="1"/>
    <xf numFmtId="0" fontId="38" fillId="0" borderId="16" xfId="0" applyFont="1" applyFill="1" applyBorder="1"/>
    <xf numFmtId="187" fontId="39" fillId="0" borderId="16" xfId="0" applyNumberFormat="1" applyFont="1" applyBorder="1"/>
    <xf numFmtId="0" fontId="0" fillId="0" borderId="18" xfId="0" applyBorder="1"/>
    <xf numFmtId="177" fontId="39" fillId="0" borderId="0" xfId="376" applyNumberFormat="1" applyFont="1"/>
    <xf numFmtId="177" fontId="39" fillId="0" borderId="18" xfId="376" applyNumberFormat="1" applyFont="1" applyBorder="1"/>
    <xf numFmtId="181" fontId="38" fillId="0" borderId="0" xfId="376" applyNumberFormat="1" applyFont="1" applyFill="1" applyBorder="1" applyAlignment="1"/>
    <xf numFmtId="181" fontId="38" fillId="0" borderId="0" xfId="376" applyNumberFormat="1" applyFont="1" applyFill="1" applyBorder="1" applyAlignment="1">
      <alignment horizontal="right"/>
    </xf>
    <xf numFmtId="187" fontId="39" fillId="0" borderId="0" xfId="0" applyNumberFormat="1" applyFont="1"/>
    <xf numFmtId="178" fontId="40" fillId="26" borderId="0" xfId="325" applyNumberFormat="1" applyFont="1" applyFill="1" applyBorder="1" applyAlignment="1">
      <alignment horizontal="left" vertical="center" indent="1"/>
    </xf>
    <xf numFmtId="178" fontId="38" fillId="0" borderId="0" xfId="376" applyNumberFormat="1" applyFont="1" applyFill="1" applyBorder="1" applyAlignment="1">
      <alignment horizontal="right"/>
    </xf>
    <xf numFmtId="178" fontId="40" fillId="0" borderId="2" xfId="376" applyNumberFormat="1" applyFont="1" applyFill="1" applyBorder="1" applyAlignment="1">
      <alignment vertical="center"/>
    </xf>
    <xf numFmtId="178" fontId="41" fillId="0" borderId="0" xfId="376" applyNumberFormat="1" applyFont="1" applyFill="1"/>
    <xf numFmtId="181" fontId="40" fillId="0" borderId="0" xfId="376" applyNumberFormat="1" applyFont="1" applyFill="1" applyBorder="1" applyAlignment="1"/>
    <xf numFmtId="182" fontId="40" fillId="0" borderId="0" xfId="376" applyNumberFormat="1" applyFont="1" applyFill="1" applyBorder="1" applyAlignment="1"/>
    <xf numFmtId="177" fontId="41" fillId="0" borderId="0" xfId="376" applyNumberFormat="1" applyFont="1" applyFill="1"/>
    <xf numFmtId="187" fontId="39" fillId="0" borderId="0" xfId="0" applyNumberFormat="1" applyFont="1" applyFill="1"/>
    <xf numFmtId="0" fontId="41" fillId="41" borderId="22" xfId="2" applyNumberFormat="1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79" fontId="3" fillId="0" borderId="2" xfId="1" applyNumberFormat="1" applyFont="1" applyFill="1" applyBorder="1" applyAlignment="1">
      <alignment vertical="center"/>
    </xf>
    <xf numFmtId="165" fontId="40" fillId="0" borderId="0" xfId="376" applyNumberFormat="1" applyFont="1" applyFill="1" applyBorder="1" applyAlignment="1">
      <alignment horizontal="center" vertical="center"/>
    </xf>
    <xf numFmtId="178" fontId="47" fillId="0" borderId="2" xfId="376" applyNumberFormat="1" applyFont="1" applyBorder="1" applyAlignment="1">
      <alignment vertical="center"/>
    </xf>
    <xf numFmtId="179" fontId="3" fillId="0" borderId="2" xfId="3" applyNumberFormat="1" applyFont="1" applyBorder="1" applyAlignment="1">
      <alignment vertical="center"/>
    </xf>
    <xf numFmtId="182" fontId="40" fillId="0" borderId="0" xfId="376" applyNumberFormat="1" applyFont="1" applyFill="1" applyBorder="1" applyAlignment="1">
      <alignment horizontal="right"/>
    </xf>
    <xf numFmtId="168" fontId="41" fillId="0" borderId="22" xfId="5" applyNumberFormat="1" applyFont="1" applyFill="1" applyBorder="1" applyAlignment="1">
      <alignment horizontal="right" vertical="center"/>
    </xf>
    <xf numFmtId="181" fontId="38" fillId="0" borderId="23" xfId="376" applyNumberFormat="1" applyFont="1" applyFill="1" applyBorder="1" applyAlignment="1">
      <alignment horizontal="right"/>
    </xf>
    <xf numFmtId="178" fontId="40" fillId="0" borderId="21" xfId="376" applyNumberFormat="1" applyFont="1" applyFill="1" applyBorder="1" applyAlignment="1">
      <alignment horizontal="left" vertical="center"/>
    </xf>
    <xf numFmtId="178" fontId="40" fillId="0" borderId="16" xfId="376" applyNumberFormat="1" applyFont="1" applyFill="1" applyBorder="1" applyAlignment="1">
      <alignment vertical="center"/>
    </xf>
    <xf numFmtId="0" fontId="40" fillId="0" borderId="15" xfId="1" applyNumberFormat="1" applyFont="1" applyFill="1" applyBorder="1" applyAlignment="1">
      <alignment vertical="center"/>
    </xf>
    <xf numFmtId="186" fontId="40" fillId="0" borderId="20" xfId="376" applyNumberFormat="1" applyFont="1" applyFill="1" applyBorder="1" applyAlignment="1">
      <alignment horizontal="right" vertical="center"/>
    </xf>
    <xf numFmtId="178" fontId="41" fillId="0" borderId="0" xfId="376" applyNumberFormat="1" applyFont="1" applyBorder="1"/>
    <xf numFmtId="177" fontId="41" fillId="0" borderId="0" xfId="376" applyNumberFormat="1" applyFont="1" applyFill="1" applyBorder="1"/>
    <xf numFmtId="177" fontId="46" fillId="0" borderId="0" xfId="376" applyNumberFormat="1" applyFont="1" applyFill="1"/>
    <xf numFmtId="178" fontId="40" fillId="0" borderId="0" xfId="376" applyNumberFormat="1" applyFont="1" applyFill="1" applyBorder="1" applyAlignment="1">
      <alignment horizontal="left" vertical="center"/>
    </xf>
    <xf numFmtId="178" fontId="40" fillId="0" borderId="0" xfId="376" applyNumberFormat="1" applyFont="1" applyFill="1" applyBorder="1" applyAlignment="1">
      <alignment vertical="center"/>
    </xf>
    <xf numFmtId="178" fontId="40" fillId="0" borderId="28" xfId="376" applyNumberFormat="1" applyFont="1" applyFill="1" applyBorder="1" applyAlignment="1">
      <alignment horizontal="left" vertical="center"/>
    </xf>
    <xf numFmtId="0" fontId="40" fillId="41" borderId="0" xfId="0" applyFont="1" applyFill="1" applyBorder="1"/>
    <xf numFmtId="0" fontId="48" fillId="41" borderId="0" xfId="0" applyFont="1" applyFill="1" applyBorder="1"/>
    <xf numFmtId="186" fontId="38" fillId="41" borderId="0" xfId="0" applyNumberFormat="1" applyFont="1" applyFill="1" applyBorder="1"/>
    <xf numFmtId="177" fontId="41" fillId="27" borderId="0" xfId="377" applyNumberFormat="1" applyFont="1" applyFill="1" applyBorder="1" applyAlignment="1">
      <alignment vertical="center"/>
    </xf>
    <xf numFmtId="0" fontId="40" fillId="0" borderId="0" xfId="2" applyFont="1" applyFill="1" applyBorder="1" applyAlignment="1">
      <alignment horizontal="left" vertical="center" indent="1"/>
    </xf>
    <xf numFmtId="177" fontId="41" fillId="0" borderId="0" xfId="377" applyNumberFormat="1" applyFont="1" applyFill="1" applyBorder="1" applyAlignment="1">
      <alignment vertical="center"/>
    </xf>
    <xf numFmtId="0" fontId="40" fillId="0" borderId="0" xfId="0" applyFont="1" applyFill="1" applyBorder="1"/>
    <xf numFmtId="177" fontId="40" fillId="0" borderId="0" xfId="377" applyNumberFormat="1" applyFont="1" applyFill="1" applyBorder="1" applyAlignment="1">
      <alignment horizontal="left" vertical="center"/>
    </xf>
    <xf numFmtId="180" fontId="40" fillId="0" borderId="0" xfId="377" applyNumberFormat="1" applyFont="1" applyFill="1" applyBorder="1" applyAlignment="1">
      <alignment horizontal="right" vertical="center"/>
    </xf>
    <xf numFmtId="177" fontId="40" fillId="0" borderId="0" xfId="377" applyNumberFormat="1" applyFont="1" applyFill="1" applyBorder="1" applyAlignment="1">
      <alignment vertical="center"/>
    </xf>
    <xf numFmtId="180" fontId="41" fillId="0" borderId="0" xfId="377" applyNumberFormat="1" applyFont="1" applyFill="1" applyBorder="1" applyAlignment="1">
      <alignment horizontal="right" vertical="center"/>
    </xf>
    <xf numFmtId="0" fontId="41" fillId="0" borderId="0" xfId="0" applyFont="1" applyFill="1" applyBorder="1"/>
    <xf numFmtId="185" fontId="38" fillId="0" borderId="0" xfId="0" applyNumberFormat="1" applyFont="1" applyBorder="1"/>
    <xf numFmtId="185" fontId="38" fillId="0" borderId="0" xfId="0" applyNumberFormat="1" applyFont="1" applyFill="1" applyBorder="1"/>
    <xf numFmtId="181" fontId="38" fillId="0" borderId="0" xfId="0" applyNumberFormat="1" applyFont="1" applyBorder="1"/>
    <xf numFmtId="177" fontId="40" fillId="41" borderId="0" xfId="0" applyNumberFormat="1" applyFont="1" applyFill="1" applyBorder="1"/>
    <xf numFmtId="186" fontId="48" fillId="41" borderId="0" xfId="0" applyNumberFormat="1" applyFont="1" applyFill="1" applyBorder="1"/>
    <xf numFmtId="180" fontId="41" fillId="27" borderId="0" xfId="377" applyNumberFormat="1" applyFont="1" applyFill="1" applyBorder="1" applyAlignment="1">
      <alignment vertical="center"/>
    </xf>
    <xf numFmtId="0" fontId="0" fillId="0" borderId="0" xfId="0" applyFill="1" applyBorder="1"/>
    <xf numFmtId="177" fontId="38" fillId="0" borderId="0" xfId="377" applyNumberFormat="1" applyFont="1" applyBorder="1"/>
    <xf numFmtId="177" fontId="38" fillId="0" borderId="0" xfId="377" applyNumberFormat="1" applyFont="1" applyFill="1" applyBorder="1"/>
    <xf numFmtId="177" fontId="40" fillId="41" borderId="0" xfId="377" applyNumberFormat="1" applyFont="1" applyFill="1" applyBorder="1"/>
    <xf numFmtId="177" fontId="48" fillId="41" borderId="0" xfId="377" applyNumberFormat="1" applyFont="1" applyFill="1" applyBorder="1"/>
    <xf numFmtId="177" fontId="0" fillId="0" borderId="0" xfId="377" applyNumberFormat="1" applyFont="1" applyFill="1" applyBorder="1"/>
    <xf numFmtId="0" fontId="40" fillId="0" borderId="0" xfId="1" applyNumberFormat="1" applyFont="1" applyFill="1" applyBorder="1" applyAlignment="1">
      <alignment vertical="center"/>
    </xf>
    <xf numFmtId="189" fontId="48" fillId="41" borderId="0" xfId="0" applyNumberFormat="1" applyFont="1" applyFill="1" applyBorder="1"/>
    <xf numFmtId="180" fontId="41" fillId="27" borderId="0" xfId="377" applyNumberFormat="1" applyFont="1" applyFill="1" applyBorder="1" applyAlignment="1">
      <alignment horizontal="right" vertical="center"/>
    </xf>
    <xf numFmtId="189" fontId="38" fillId="0" borderId="0" xfId="0" applyNumberFormat="1" applyFont="1" applyBorder="1"/>
    <xf numFmtId="0" fontId="38" fillId="43" borderId="0" xfId="0" applyFont="1" applyFill="1" applyBorder="1" applyAlignment="1">
      <alignment horizontal="center"/>
    </xf>
    <xf numFmtId="179" fontId="40" fillId="0" borderId="0" xfId="1" applyNumberFormat="1" applyFont="1" applyFill="1" applyBorder="1" applyAlignment="1">
      <alignment vertical="center"/>
    </xf>
    <xf numFmtId="177" fontId="38" fillId="0" borderId="0" xfId="377" applyNumberFormat="1" applyFont="1" applyFill="1"/>
    <xf numFmtId="177" fontId="0" fillId="0" borderId="0" xfId="377" applyNumberFormat="1" applyFont="1"/>
    <xf numFmtId="177" fontId="38" fillId="0" borderId="0" xfId="377" applyNumberFormat="1" applyFont="1"/>
    <xf numFmtId="177" fontId="41" fillId="27" borderId="0" xfId="377" applyNumberFormat="1" applyFont="1" applyFill="1" applyBorder="1" applyAlignment="1">
      <alignment horizontal="center" vertical="center"/>
    </xf>
    <xf numFmtId="181" fontId="40" fillId="3" borderId="23" xfId="377" applyNumberFormat="1" applyFont="1" applyFill="1" applyBorder="1" applyAlignment="1">
      <alignment horizontal="center" vertical="center"/>
    </xf>
    <xf numFmtId="181" fontId="41" fillId="0" borderId="0" xfId="377" applyNumberFormat="1" applyFont="1" applyFill="1" applyBorder="1" applyAlignment="1">
      <alignment horizontal="center" vertical="center"/>
    </xf>
    <xf numFmtId="181" fontId="40" fillId="0" borderId="0" xfId="377" applyNumberFormat="1" applyFont="1" applyFill="1" applyBorder="1" applyAlignment="1">
      <alignment horizontal="center" vertical="center"/>
    </xf>
    <xf numFmtId="177" fontId="41" fillId="27" borderId="23" xfId="377" applyNumberFormat="1" applyFont="1" applyFill="1" applyBorder="1" applyAlignment="1">
      <alignment horizontal="center" vertical="center"/>
    </xf>
    <xf numFmtId="181" fontId="40" fillId="0" borderId="23" xfId="377" applyNumberFormat="1" applyFont="1" applyFill="1" applyBorder="1" applyAlignment="1">
      <alignment horizontal="center" vertical="center"/>
    </xf>
    <xf numFmtId="181" fontId="41" fillId="0" borderId="23" xfId="377" applyNumberFormat="1" applyFont="1" applyFill="1" applyBorder="1" applyAlignment="1">
      <alignment horizontal="center" vertical="center"/>
    </xf>
    <xf numFmtId="181" fontId="41" fillId="27" borderId="15" xfId="377" applyNumberFormat="1" applyFont="1" applyFill="1" applyBorder="1" applyAlignment="1">
      <alignment horizontal="center" vertical="center"/>
    </xf>
    <xf numFmtId="181" fontId="40" fillId="3" borderId="0" xfId="377" applyNumberFormat="1" applyFont="1" applyFill="1" applyBorder="1" applyAlignment="1">
      <alignment horizontal="center" vertical="center"/>
    </xf>
    <xf numFmtId="181" fontId="41" fillId="0" borderId="15" xfId="377" applyNumberFormat="1" applyFont="1" applyFill="1" applyBorder="1" applyAlignment="1">
      <alignment horizontal="center" vertical="center"/>
    </xf>
    <xf numFmtId="177" fontId="41" fillId="27" borderId="15" xfId="377" applyNumberFormat="1" applyFont="1" applyFill="1" applyBorder="1" applyAlignment="1">
      <alignment horizontal="center" vertical="center"/>
    </xf>
    <xf numFmtId="177" fontId="38" fillId="0" borderId="0" xfId="377" applyNumberFormat="1" applyFont="1" applyBorder="1" applyAlignment="1">
      <alignment horizontal="right"/>
    </xf>
    <xf numFmtId="177" fontId="40" fillId="3" borderId="2" xfId="377" applyNumberFormat="1" applyFont="1" applyFill="1" applyBorder="1" applyAlignment="1">
      <alignment horizontal="center" vertical="center"/>
    </xf>
    <xf numFmtId="177" fontId="38" fillId="0" borderId="0" xfId="377" applyNumberFormat="1" applyFont="1" applyFill="1" applyBorder="1" applyAlignment="1">
      <alignment horizontal="right"/>
    </xf>
    <xf numFmtId="177" fontId="41" fillId="28" borderId="15" xfId="377" applyNumberFormat="1" applyFont="1" applyFill="1" applyBorder="1" applyAlignment="1">
      <alignment horizontal="center" vertical="center"/>
    </xf>
    <xf numFmtId="177" fontId="40" fillId="0" borderId="0" xfId="377" applyNumberFormat="1" applyFont="1" applyFill="1" applyBorder="1" applyAlignment="1">
      <alignment horizontal="center" vertical="center"/>
    </xf>
    <xf numFmtId="177" fontId="41" fillId="28" borderId="2" xfId="377" applyNumberFormat="1" applyFont="1" applyFill="1" applyBorder="1" applyAlignment="1">
      <alignment horizontal="center" vertical="center"/>
    </xf>
    <xf numFmtId="177" fontId="41" fillId="27" borderId="2" xfId="377" applyNumberFormat="1" applyFont="1" applyFill="1" applyBorder="1" applyAlignment="1">
      <alignment horizontal="center" vertical="center"/>
    </xf>
    <xf numFmtId="177" fontId="41" fillId="0" borderId="2" xfId="377" applyNumberFormat="1" applyFont="1" applyFill="1" applyBorder="1" applyAlignment="1">
      <alignment vertical="center"/>
    </xf>
    <xf numFmtId="182" fontId="38" fillId="0" borderId="0" xfId="377" applyNumberFormat="1" applyFont="1" applyFill="1" applyBorder="1" applyAlignment="1">
      <alignment horizontal="right"/>
    </xf>
    <xf numFmtId="182" fontId="38" fillId="0" borderId="0" xfId="377" applyNumberFormat="1" applyFont="1" applyBorder="1" applyAlignment="1">
      <alignment horizontal="right"/>
    </xf>
    <xf numFmtId="43" fontId="38" fillId="0" borderId="0" xfId="377" applyFont="1" applyFill="1" applyBorder="1" applyAlignment="1">
      <alignment horizontal="right"/>
    </xf>
    <xf numFmtId="182" fontId="38" fillId="0" borderId="16" xfId="377" applyNumberFormat="1" applyFont="1" applyFill="1" applyBorder="1" applyAlignment="1">
      <alignment horizontal="right"/>
    </xf>
    <xf numFmtId="182" fontId="38" fillId="0" borderId="0" xfId="377" applyNumberFormat="1" applyFont="1" applyFill="1" applyBorder="1" applyAlignment="1"/>
    <xf numFmtId="43" fontId="38" fillId="0" borderId="0" xfId="377" applyFont="1" applyFill="1" applyBorder="1" applyAlignment="1"/>
    <xf numFmtId="43" fontId="40" fillId="0" borderId="0" xfId="377" applyFont="1" applyFill="1" applyBorder="1" applyAlignment="1"/>
    <xf numFmtId="181" fontId="38" fillId="0" borderId="0" xfId="377" applyNumberFormat="1" applyFont="1" applyFill="1" applyBorder="1" applyAlignment="1"/>
    <xf numFmtId="43" fontId="38" fillId="0" borderId="0" xfId="377" applyFont="1" applyBorder="1" applyAlignment="1">
      <alignment horizontal="right"/>
    </xf>
    <xf numFmtId="178" fontId="41" fillId="27" borderId="0" xfId="377" applyNumberFormat="1" applyFont="1" applyFill="1" applyBorder="1" applyAlignment="1">
      <alignment horizontal="right" vertical="center"/>
    </xf>
    <xf numFmtId="178" fontId="41" fillId="0" borderId="0" xfId="377" applyNumberFormat="1" applyFont="1" applyFill="1" applyBorder="1" applyAlignment="1">
      <alignment horizontal="right" vertical="center"/>
    </xf>
    <xf numFmtId="178" fontId="41" fillId="0" borderId="0" xfId="377" applyNumberFormat="1" applyFont="1" applyBorder="1"/>
    <xf numFmtId="177" fontId="41" fillId="0" borderId="0" xfId="377" applyNumberFormat="1" applyFont="1" applyFill="1" applyBorder="1"/>
    <xf numFmtId="177" fontId="46" fillId="0" borderId="0" xfId="377" applyNumberFormat="1" applyFont="1" applyFill="1"/>
    <xf numFmtId="177" fontId="46" fillId="0" borderId="0" xfId="377" applyNumberFormat="1" applyFont="1"/>
    <xf numFmtId="178" fontId="41" fillId="27" borderId="15" xfId="377" applyNumberFormat="1" applyFont="1" applyFill="1" applyBorder="1" applyAlignment="1">
      <alignment vertical="center"/>
    </xf>
    <xf numFmtId="178" fontId="46" fillId="0" borderId="0" xfId="377" applyNumberFormat="1" applyFont="1"/>
    <xf numFmtId="178" fontId="40" fillId="0" borderId="0" xfId="377" applyNumberFormat="1" applyFont="1" applyFill="1" applyBorder="1" applyAlignment="1">
      <alignment horizontal="left" vertical="center"/>
    </xf>
    <xf numFmtId="178" fontId="40" fillId="0" borderId="0" xfId="377" applyNumberFormat="1" applyFont="1" applyFill="1" applyBorder="1" applyAlignment="1">
      <alignment vertical="center"/>
    </xf>
    <xf numFmtId="178" fontId="40" fillId="0" borderId="28" xfId="377" applyNumberFormat="1" applyFont="1" applyFill="1" applyBorder="1" applyAlignment="1">
      <alignment horizontal="left" vertical="center"/>
    </xf>
    <xf numFmtId="177" fontId="41" fillId="27" borderId="15" xfId="377" applyNumberFormat="1" applyFont="1" applyFill="1" applyBorder="1" applyAlignment="1">
      <alignment vertical="center"/>
    </xf>
    <xf numFmtId="178" fontId="41" fillId="27" borderId="14" xfId="377" applyNumberFormat="1" applyFont="1" applyFill="1" applyBorder="1" applyAlignment="1">
      <alignment horizontal="right" vertical="center"/>
    </xf>
    <xf numFmtId="178" fontId="41" fillId="0" borderId="14" xfId="377" applyNumberFormat="1" applyFont="1" applyFill="1" applyBorder="1" applyAlignment="1">
      <alignment horizontal="right" vertical="center"/>
    </xf>
    <xf numFmtId="178" fontId="41" fillId="0" borderId="0" xfId="377" applyNumberFormat="1" applyFont="1"/>
    <xf numFmtId="178" fontId="40" fillId="0" borderId="0" xfId="377" applyNumberFormat="1" applyFont="1" applyFill="1"/>
    <xf numFmtId="178" fontId="41" fillId="0" borderId="0" xfId="377" applyNumberFormat="1" applyFont="1" applyFill="1"/>
    <xf numFmtId="177" fontId="41" fillId="0" borderId="0" xfId="377" applyNumberFormat="1" applyFont="1" applyFill="1"/>
    <xf numFmtId="177" fontId="41" fillId="0" borderId="19" xfId="377" applyNumberFormat="1" applyFont="1" applyFill="1" applyBorder="1" applyAlignment="1">
      <alignment horizontal="left" vertical="center"/>
    </xf>
    <xf numFmtId="177" fontId="40" fillId="41" borderId="0" xfId="376" applyNumberFormat="1" applyFont="1" applyFill="1" applyBorder="1"/>
    <xf numFmtId="177" fontId="48" fillId="41" borderId="0" xfId="376" applyNumberFormat="1" applyFont="1" applyFill="1" applyBorder="1"/>
    <xf numFmtId="180" fontId="41" fillId="27" borderId="0" xfId="376" applyNumberFormat="1" applyFont="1" applyFill="1" applyBorder="1" applyAlignment="1">
      <alignment horizontal="right" vertical="center"/>
    </xf>
    <xf numFmtId="177" fontId="0" fillId="0" borderId="16" xfId="0" applyNumberFormat="1" applyBorder="1"/>
    <xf numFmtId="0" fontId="40" fillId="26" borderId="0" xfId="325" applyFont="1" applyFill="1" applyBorder="1" applyAlignment="1">
      <alignment horizontal="left" vertical="center" wrapText="1" indent="1"/>
    </xf>
    <xf numFmtId="165" fontId="40" fillId="0" borderId="0" xfId="376" applyFont="1" applyFill="1" applyBorder="1" applyAlignment="1"/>
    <xf numFmtId="180" fontId="48" fillId="0" borderId="0" xfId="376" applyNumberFormat="1" applyFont="1" applyFill="1" applyBorder="1" applyAlignment="1">
      <alignment horizontal="right" vertical="center"/>
    </xf>
    <xf numFmtId="177" fontId="38" fillId="0" borderId="0" xfId="376" applyNumberFormat="1" applyFont="1" applyFill="1" applyBorder="1"/>
    <xf numFmtId="187" fontId="40" fillId="0" borderId="0" xfId="0" applyNumberFormat="1" applyFont="1" applyBorder="1"/>
    <xf numFmtId="182" fontId="38" fillId="0" borderId="25" xfId="376" applyNumberFormat="1" applyFont="1" applyFill="1" applyBorder="1" applyAlignment="1">
      <alignment horizontal="right"/>
    </xf>
    <xf numFmtId="183" fontId="41" fillId="27" borderId="27" xfId="5" applyNumberFormat="1" applyFont="1" applyFill="1" applyBorder="1" applyAlignment="1">
      <alignment horizontal="right" vertical="center"/>
    </xf>
    <xf numFmtId="182" fontId="38" fillId="0" borderId="29" xfId="376" applyNumberFormat="1" applyFont="1" applyFill="1" applyBorder="1" applyAlignment="1">
      <alignment horizontal="right"/>
    </xf>
    <xf numFmtId="183" fontId="41" fillId="27" borderId="30" xfId="5" applyNumberFormat="1" applyFont="1" applyFill="1" applyBorder="1" applyAlignment="1">
      <alignment horizontal="right" vertical="center"/>
    </xf>
    <xf numFmtId="165" fontId="38" fillId="0" borderId="29" xfId="376" applyFont="1" applyFill="1" applyBorder="1" applyAlignment="1">
      <alignment horizontal="right"/>
    </xf>
    <xf numFmtId="0" fontId="40" fillId="0" borderId="16" xfId="0" applyFont="1" applyFill="1" applyBorder="1"/>
    <xf numFmtId="0" fontId="0" fillId="0" borderId="16" xfId="0" applyBorder="1"/>
    <xf numFmtId="177" fontId="40" fillId="0" borderId="16" xfId="376" applyNumberFormat="1" applyFont="1" applyFill="1" applyBorder="1" applyAlignment="1">
      <alignment horizontal="left" vertical="center"/>
    </xf>
    <xf numFmtId="178" fontId="41" fillId="27" borderId="16" xfId="376" applyNumberFormat="1" applyFont="1" applyFill="1" applyBorder="1" applyAlignment="1">
      <alignment vertical="center"/>
    </xf>
    <xf numFmtId="178" fontId="40" fillId="0" borderId="16" xfId="376" applyNumberFormat="1" applyFont="1" applyFill="1" applyBorder="1" applyAlignment="1">
      <alignment horizontal="left" vertical="center"/>
    </xf>
    <xf numFmtId="177" fontId="40" fillId="0" borderId="18" xfId="376" applyNumberFormat="1" applyFont="1" applyFill="1" applyBorder="1" applyAlignment="1">
      <alignment horizontal="left" vertical="center"/>
    </xf>
    <xf numFmtId="178" fontId="51" fillId="0" borderId="0" xfId="376" applyNumberFormat="1" applyFont="1" applyFill="1"/>
    <xf numFmtId="178" fontId="51" fillId="0" borderId="0" xfId="376" applyNumberFormat="1" applyFont="1"/>
    <xf numFmtId="179" fontId="52" fillId="0" borderId="15" xfId="1" applyNumberFormat="1" applyFont="1" applyFill="1" applyBorder="1" applyAlignment="1">
      <alignment vertical="center"/>
    </xf>
    <xf numFmtId="168" fontId="3" fillId="0" borderId="2" xfId="3" applyNumberFormat="1" applyFont="1" applyFill="1" applyBorder="1" applyAlignment="1">
      <alignment vertical="center"/>
    </xf>
    <xf numFmtId="177" fontId="3" fillId="0" borderId="2" xfId="3" applyNumberFormat="1" applyFont="1" applyBorder="1" applyAlignment="1">
      <alignment vertical="center"/>
    </xf>
    <xf numFmtId="0" fontId="3" fillId="0" borderId="2" xfId="1" applyNumberFormat="1" applyFont="1" applyBorder="1" applyAlignment="1">
      <alignment vertical="center"/>
    </xf>
    <xf numFmtId="186" fontId="38" fillId="0" borderId="0" xfId="0" applyNumberFormat="1" applyFont="1"/>
    <xf numFmtId="0" fontId="48" fillId="41" borderId="0" xfId="0" applyFont="1" applyFill="1"/>
    <xf numFmtId="186" fontId="38" fillId="41" borderId="0" xfId="0" applyNumberFormat="1" applyFont="1" applyFill="1"/>
    <xf numFmtId="189" fontId="38" fillId="0" borderId="0" xfId="0" applyNumberFormat="1" applyFont="1"/>
    <xf numFmtId="17" fontId="41" fillId="41" borderId="15" xfId="2" applyNumberFormat="1" applyFont="1" applyFill="1" applyBorder="1" applyAlignment="1">
      <alignment horizontal="center" vertical="center"/>
    </xf>
    <xf numFmtId="0" fontId="41" fillId="41" borderId="15" xfId="2" applyFont="1" applyFill="1" applyBorder="1" applyAlignment="1">
      <alignment horizontal="center" vertical="center"/>
    </xf>
    <xf numFmtId="17" fontId="41" fillId="0" borderId="15" xfId="2" applyNumberFormat="1" applyFont="1" applyFill="1" applyBorder="1" applyAlignment="1">
      <alignment horizontal="center" vertical="center"/>
    </xf>
    <xf numFmtId="0" fontId="41" fillId="0" borderId="15" xfId="2" applyFont="1" applyFill="1" applyBorder="1" applyAlignment="1">
      <alignment horizontal="center" vertical="center"/>
    </xf>
    <xf numFmtId="0" fontId="41" fillId="41" borderId="27" xfId="2" applyNumberFormat="1" applyFont="1" applyFill="1" applyBorder="1" applyAlignment="1">
      <alignment horizontal="center" vertical="center"/>
    </xf>
    <xf numFmtId="0" fontId="41" fillId="41" borderId="0" xfId="2" applyNumberFormat="1" applyFont="1" applyFill="1" applyBorder="1" applyAlignment="1">
      <alignment horizontal="center" vertical="center"/>
    </xf>
    <xf numFmtId="0" fontId="41" fillId="41" borderId="2" xfId="2" applyNumberFormat="1" applyFont="1" applyFill="1" applyBorder="1" applyAlignment="1">
      <alignment horizontal="center" vertical="center"/>
    </xf>
    <xf numFmtId="17" fontId="41" fillId="41" borderId="2" xfId="2" applyNumberFormat="1" applyFont="1" applyFill="1" applyBorder="1" applyAlignment="1">
      <alignment horizontal="center" vertical="center"/>
    </xf>
    <xf numFmtId="0" fontId="41" fillId="41" borderId="2" xfId="2" applyFont="1" applyFill="1" applyBorder="1" applyAlignment="1">
      <alignment horizontal="center" vertical="center"/>
    </xf>
    <xf numFmtId="17" fontId="41" fillId="41" borderId="0" xfId="2" applyNumberFormat="1" applyFont="1" applyFill="1" applyBorder="1" applyAlignment="1">
      <alignment horizontal="center" vertical="center"/>
    </xf>
    <xf numFmtId="0" fontId="41" fillId="41" borderId="0" xfId="2" applyFont="1" applyFill="1" applyBorder="1" applyAlignment="1">
      <alignment horizontal="center" vertical="center"/>
    </xf>
    <xf numFmtId="0" fontId="41" fillId="41" borderId="22" xfId="2" applyNumberFormat="1" applyFont="1" applyFill="1" applyBorder="1" applyAlignment="1">
      <alignment horizontal="center" vertical="center"/>
    </xf>
    <xf numFmtId="0" fontId="41" fillId="41" borderId="23" xfId="2" applyNumberFormat="1" applyFont="1" applyFill="1" applyBorder="1" applyAlignment="1">
      <alignment horizontal="center" vertical="center"/>
    </xf>
    <xf numFmtId="17" fontId="41" fillId="41" borderId="2" xfId="3" applyNumberFormat="1" applyFont="1" applyFill="1" applyBorder="1" applyAlignment="1" applyProtection="1">
      <alignment horizontal="left" vertical="center"/>
    </xf>
    <xf numFmtId="17" fontId="41" fillId="41" borderId="14" xfId="2" applyNumberFormat="1" applyFont="1" applyFill="1" applyBorder="1" applyAlignment="1">
      <alignment horizontal="center" vertical="center"/>
    </xf>
    <xf numFmtId="0" fontId="41" fillId="41" borderId="14" xfId="2" applyFont="1" applyFill="1" applyBorder="1" applyAlignment="1">
      <alignment horizontal="center" vertical="center"/>
    </xf>
    <xf numFmtId="0" fontId="41" fillId="41" borderId="17" xfId="2" applyNumberFormat="1" applyFont="1" applyFill="1" applyBorder="1" applyAlignment="1">
      <alignment horizontal="center" vertical="center"/>
    </xf>
    <xf numFmtId="0" fontId="41" fillId="41" borderId="16" xfId="2" applyNumberFormat="1" applyFont="1" applyFill="1" applyBorder="1" applyAlignment="1">
      <alignment horizontal="center" vertical="center"/>
    </xf>
    <xf numFmtId="166" fontId="41" fillId="41" borderId="17" xfId="2" applyNumberFormat="1" applyFont="1" applyFill="1" applyBorder="1" applyAlignment="1">
      <alignment horizontal="center" vertical="center"/>
    </xf>
    <xf numFmtId="166" fontId="41" fillId="41" borderId="16" xfId="2" applyNumberFormat="1" applyFont="1" applyFill="1" applyBorder="1" applyAlignment="1">
      <alignment horizontal="center" vertical="center"/>
    </xf>
    <xf numFmtId="0" fontId="49" fillId="0" borderId="2" xfId="2" applyNumberFormat="1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177" fontId="41" fillId="41" borderId="2" xfId="376" applyNumberFormat="1" applyFont="1" applyFill="1" applyBorder="1" applyAlignment="1">
      <alignment horizontal="center" vertical="center"/>
    </xf>
    <xf numFmtId="177" fontId="41" fillId="41" borderId="2" xfId="377" applyNumberFormat="1" applyFont="1" applyFill="1" applyBorder="1" applyAlignment="1">
      <alignment horizontal="center" vertical="center"/>
    </xf>
    <xf numFmtId="0" fontId="41" fillId="41" borderId="24" xfId="2" applyNumberFormat="1" applyFont="1" applyFill="1" applyBorder="1" applyAlignment="1">
      <alignment horizontal="center" vertical="center"/>
    </xf>
    <xf numFmtId="166" fontId="41" fillId="41" borderId="2" xfId="2" applyNumberFormat="1" applyFont="1" applyFill="1" applyBorder="1" applyAlignment="1">
      <alignment horizontal="center" vertical="center"/>
    </xf>
    <xf numFmtId="0" fontId="41" fillId="41" borderId="15" xfId="2" applyNumberFormat="1" applyFont="1" applyFill="1" applyBorder="1" applyAlignment="1">
      <alignment horizontal="center" vertical="center"/>
    </xf>
    <xf numFmtId="166" fontId="41" fillId="41" borderId="14" xfId="2" applyNumberFormat="1" applyFont="1" applyFill="1" applyBorder="1" applyAlignment="1">
      <alignment horizontal="center" vertical="center"/>
    </xf>
    <xf numFmtId="1" fontId="41" fillId="41" borderId="17" xfId="2" applyNumberFormat="1" applyFont="1" applyFill="1" applyBorder="1" applyAlignment="1">
      <alignment horizontal="center" vertical="center"/>
    </xf>
    <xf numFmtId="1" fontId="41" fillId="41" borderId="16" xfId="2" applyNumberFormat="1" applyFont="1" applyFill="1" applyBorder="1" applyAlignment="1">
      <alignment horizontal="center" vertical="center"/>
    </xf>
    <xf numFmtId="166" fontId="41" fillId="41" borderId="15" xfId="2" applyNumberFormat="1" applyFont="1" applyFill="1" applyBorder="1" applyAlignment="1">
      <alignment horizontal="center" vertical="center"/>
    </xf>
    <xf numFmtId="166" fontId="41" fillId="41" borderId="2" xfId="2" applyNumberFormat="1" applyFont="1" applyFill="1" applyBorder="1" applyAlignment="1">
      <alignment horizontal="left" vertical="center"/>
    </xf>
    <xf numFmtId="166" fontId="41" fillId="41" borderId="0" xfId="2" applyNumberFormat="1" applyFont="1" applyFill="1" applyBorder="1" applyAlignment="1">
      <alignment horizontal="center" vertical="center"/>
    </xf>
    <xf numFmtId="1" fontId="41" fillId="41" borderId="0" xfId="2" applyNumberFormat="1" applyFont="1" applyFill="1" applyBorder="1" applyAlignment="1">
      <alignment horizontal="center" vertical="center"/>
    </xf>
    <xf numFmtId="17" fontId="41" fillId="41" borderId="0" xfId="3" applyNumberFormat="1" applyFont="1" applyFill="1" applyBorder="1" applyAlignment="1" applyProtection="1">
      <alignment horizontal="left" vertical="center"/>
    </xf>
    <xf numFmtId="166" fontId="41" fillId="41" borderId="0" xfId="2" applyNumberFormat="1" applyFont="1" applyFill="1" applyBorder="1" applyAlignment="1">
      <alignment horizontal="left" vertical="center"/>
    </xf>
    <xf numFmtId="0" fontId="38" fillId="43" borderId="0" xfId="0" applyFont="1" applyFill="1" applyBorder="1" applyAlignment="1">
      <alignment horizontal="center"/>
    </xf>
    <xf numFmtId="0" fontId="40" fillId="0" borderId="0" xfId="325" applyFont="1" applyFill="1" applyBorder="1" applyAlignment="1">
      <alignment horizontal="left" vertical="center" indent="1"/>
    </xf>
  </cellXfs>
  <cellStyles count="378">
    <cellStyle name="0,0_x000d__x000a_NA_x000d__x000a_" xfId="8"/>
    <cellStyle name="20% - Ênfase1 2" xfId="9"/>
    <cellStyle name="20% - Ênfase1 2 2" xfId="10"/>
    <cellStyle name="20% - Ênfase1 2 3" xfId="11"/>
    <cellStyle name="20% - Ênfase1 2 4" xfId="349"/>
    <cellStyle name="20% - Ênfase1 3" xfId="12"/>
    <cellStyle name="20% - Ênfase1 4" xfId="13"/>
    <cellStyle name="20% - Ênfase2 2" xfId="14"/>
    <cellStyle name="20% - Ênfase2 2 2" xfId="15"/>
    <cellStyle name="20% - Ênfase2 2 3" xfId="16"/>
    <cellStyle name="20% - Ênfase2 2 4" xfId="350"/>
    <cellStyle name="20% - Ênfase2 3" xfId="17"/>
    <cellStyle name="20% - Ênfase2 4" xfId="18"/>
    <cellStyle name="20% - Ênfase3 2" xfId="19"/>
    <cellStyle name="20% - Ênfase3 2 2" xfId="20"/>
    <cellStyle name="20% - Ênfase3 2 3" xfId="21"/>
    <cellStyle name="20% - Ênfase3 2 4" xfId="351"/>
    <cellStyle name="20% - Ênfase3 3" xfId="22"/>
    <cellStyle name="20% - Ênfase3 4" xfId="23"/>
    <cellStyle name="20% - Ênfase4 2" xfId="24"/>
    <cellStyle name="20% - Ênfase4 2 2" xfId="25"/>
    <cellStyle name="20% - Ênfase4 2 3" xfId="26"/>
    <cellStyle name="20% - Ênfase4 2 4" xfId="352"/>
    <cellStyle name="20% - Ênfase4 3" xfId="27"/>
    <cellStyle name="20% - Ênfase4 4" xfId="28"/>
    <cellStyle name="20% - Ênfase5 2" xfId="29"/>
    <cellStyle name="20% - Ênfase5 2 2" xfId="30"/>
    <cellStyle name="20% - Ênfase5 2 3" xfId="31"/>
    <cellStyle name="20% - Ênfase5 2 4" xfId="353"/>
    <cellStyle name="20% - Ênfase5 3" xfId="32"/>
    <cellStyle name="20% - Ênfase5 4" xfId="33"/>
    <cellStyle name="20% - Ênfase6 2" xfId="34"/>
    <cellStyle name="20% - Ênfase6 2 2" xfId="35"/>
    <cellStyle name="20% - Ênfase6 2 3" xfId="36"/>
    <cellStyle name="20% - Ênfase6 2 4" xfId="354"/>
    <cellStyle name="20% - Ênfase6 3" xfId="37"/>
    <cellStyle name="20% - Ênfase6 4" xfId="38"/>
    <cellStyle name="40% - Ênfase1 2" xfId="39"/>
    <cellStyle name="40% - Ênfase1 2 2" xfId="40"/>
    <cellStyle name="40% - Ênfase1 2 3" xfId="41"/>
    <cellStyle name="40% - Ênfase1 2 4" xfId="355"/>
    <cellStyle name="40% - Ênfase1 3" xfId="42"/>
    <cellStyle name="40% - Ênfase1 4" xfId="43"/>
    <cellStyle name="40% - Ênfase2 2" xfId="44"/>
    <cellStyle name="40% - Ênfase2 2 2" xfId="45"/>
    <cellStyle name="40% - Ênfase2 2 3" xfId="46"/>
    <cellStyle name="40% - Ênfase2 2 4" xfId="356"/>
    <cellStyle name="40% - Ênfase2 3" xfId="47"/>
    <cellStyle name="40% - Ênfase2 4" xfId="48"/>
    <cellStyle name="40% - Ênfase3 2" xfId="49"/>
    <cellStyle name="40% - Ênfase3 2 2" xfId="50"/>
    <cellStyle name="40% - Ênfase3 2 3" xfId="51"/>
    <cellStyle name="40% - Ênfase3 2 4" xfId="357"/>
    <cellStyle name="40% - Ênfase3 3" xfId="52"/>
    <cellStyle name="40% - Ênfase3 4" xfId="53"/>
    <cellStyle name="40% - Ênfase4 2" xfId="54"/>
    <cellStyle name="40% - Ênfase4 2 2" xfId="55"/>
    <cellStyle name="40% - Ênfase4 2 3" xfId="56"/>
    <cellStyle name="40% - Ênfase4 2 4" xfId="358"/>
    <cellStyle name="40% - Ênfase4 3" xfId="57"/>
    <cellStyle name="40% - Ênfase4 4" xfId="58"/>
    <cellStyle name="40% - Ênfase5 2" xfId="59"/>
    <cellStyle name="40% - Ênfase5 2 2" xfId="60"/>
    <cellStyle name="40% - Ênfase5 2 3" xfId="61"/>
    <cellStyle name="40% - Ênfase5 2 4" xfId="359"/>
    <cellStyle name="40% - Ênfase5 3" xfId="62"/>
    <cellStyle name="40% - Ênfase5 4" xfId="63"/>
    <cellStyle name="40% - Ênfase6 2" xfId="64"/>
    <cellStyle name="40% - Ênfase6 2 2" xfId="65"/>
    <cellStyle name="40% - Ênfase6 2 3" xfId="66"/>
    <cellStyle name="40% - Ênfase6 2 4" xfId="360"/>
    <cellStyle name="40% - Ênfase6 3" xfId="67"/>
    <cellStyle name="40% - Ênfase6 4" xfId="68"/>
    <cellStyle name="60% - Ênfase1 2" xfId="69"/>
    <cellStyle name="60% - Ênfase1 2 2" xfId="70"/>
    <cellStyle name="60% - Ênfase1 2 3" xfId="71"/>
    <cellStyle name="60% - Ênfase1 3" xfId="72"/>
    <cellStyle name="60% - Ênfase1 4" xfId="73"/>
    <cellStyle name="60% - Ênfase2 2" xfId="74"/>
    <cellStyle name="60% - Ênfase2 2 2" xfId="75"/>
    <cellStyle name="60% - Ênfase2 2 3" xfId="76"/>
    <cellStyle name="60% - Ênfase2 3" xfId="77"/>
    <cellStyle name="60% - Ênfase2 4" xfId="78"/>
    <cellStyle name="60% - Ênfase3 2" xfId="79"/>
    <cellStyle name="60% - Ênfase3 2 2" xfId="80"/>
    <cellStyle name="60% - Ênfase3 2 3" xfId="81"/>
    <cellStyle name="60% - Ênfase3 3" xfId="82"/>
    <cellStyle name="60% - Ênfase3 4" xfId="83"/>
    <cellStyle name="60% - Ênfase4 2" xfId="84"/>
    <cellStyle name="60% - Ênfase4 2 2" xfId="85"/>
    <cellStyle name="60% - Ênfase4 2 3" xfId="86"/>
    <cellStyle name="60% - Ênfase4 3" xfId="87"/>
    <cellStyle name="60% - Ênfase4 4" xfId="88"/>
    <cellStyle name="60% - Ênfase5 2" xfId="89"/>
    <cellStyle name="60% - Ênfase5 2 2" xfId="90"/>
    <cellStyle name="60% - Ênfase5 2 3" xfId="91"/>
    <cellStyle name="60% - Ênfase5 3" xfId="92"/>
    <cellStyle name="60% - Ênfase5 4" xfId="93"/>
    <cellStyle name="60% - Ênfase6 2" xfId="94"/>
    <cellStyle name="60% - Ênfase6 2 2" xfId="95"/>
    <cellStyle name="60% - Ênfase6 2 3" xfId="96"/>
    <cellStyle name="60% - Ênfase6 3" xfId="97"/>
    <cellStyle name="60% - Ênfase6 4" xfId="98"/>
    <cellStyle name="Bom 2" xfId="99"/>
    <cellStyle name="Bom 2 2" xfId="100"/>
    <cellStyle name="Bom 2 3" xfId="101"/>
    <cellStyle name="Bom 3" xfId="102"/>
    <cellStyle name="Bom 4" xfId="103"/>
    <cellStyle name="Cálculo 2" xfId="104"/>
    <cellStyle name="Cálculo 2 2" xfId="105"/>
    <cellStyle name="Cálculo 2 3" xfId="106"/>
    <cellStyle name="Cálculo 3" xfId="107"/>
    <cellStyle name="Cálculo 4" xfId="108"/>
    <cellStyle name="Célula de Verificação 2" xfId="109"/>
    <cellStyle name="Célula de Verificação 2 2" xfId="110"/>
    <cellStyle name="Célula de Verificação 2 3" xfId="111"/>
    <cellStyle name="Célula de Verificação 3" xfId="112"/>
    <cellStyle name="Célula de Verificação 4" xfId="113"/>
    <cellStyle name="Célula Vinculada 2" xfId="114"/>
    <cellStyle name="Célula Vinculada 2 2" xfId="115"/>
    <cellStyle name="Célula Vinculada 2 3" xfId="116"/>
    <cellStyle name="Célula Vinculada 3" xfId="117"/>
    <cellStyle name="Célula Vinculada 4" xfId="118"/>
    <cellStyle name="Comma 3" xfId="328"/>
    <cellStyle name="Data" xfId="119"/>
    <cellStyle name="Data 2" xfId="343"/>
    <cellStyle name="EISH" xfId="120"/>
    <cellStyle name="Ênfase1 2" xfId="121"/>
    <cellStyle name="Ênfase1 2 2" xfId="122"/>
    <cellStyle name="Ênfase1 2 3" xfId="123"/>
    <cellStyle name="Ênfase1 3" xfId="124"/>
    <cellStyle name="Ênfase1 4" xfId="125"/>
    <cellStyle name="Ênfase2 2" xfId="126"/>
    <cellStyle name="Ênfase2 2 2" xfId="127"/>
    <cellStyle name="Ênfase2 2 3" xfId="128"/>
    <cellStyle name="Ênfase2 3" xfId="129"/>
    <cellStyle name="Ênfase2 4" xfId="130"/>
    <cellStyle name="Ênfase3 2" xfId="131"/>
    <cellStyle name="Ênfase3 2 2" xfId="132"/>
    <cellStyle name="Ênfase3 2 3" xfId="133"/>
    <cellStyle name="Ênfase3 3" xfId="134"/>
    <cellStyle name="Ênfase3 4" xfId="135"/>
    <cellStyle name="Ênfase4 2" xfId="136"/>
    <cellStyle name="Ênfase4 2 2" xfId="137"/>
    <cellStyle name="Ênfase4 2 3" xfId="138"/>
    <cellStyle name="Ênfase4 3" xfId="139"/>
    <cellStyle name="Ênfase4 4" xfId="140"/>
    <cellStyle name="Ênfase5 2" xfId="141"/>
    <cellStyle name="Ênfase5 2 2" xfId="142"/>
    <cellStyle name="Ênfase5 2 3" xfId="143"/>
    <cellStyle name="Ênfase5 3" xfId="144"/>
    <cellStyle name="Ênfase5 4" xfId="145"/>
    <cellStyle name="Ênfase6 2" xfId="146"/>
    <cellStyle name="Ênfase6 2 2" xfId="147"/>
    <cellStyle name="Ênfase6 2 3" xfId="148"/>
    <cellStyle name="Ênfase6 3" xfId="149"/>
    <cellStyle name="Ênfase6 4" xfId="150"/>
    <cellStyle name="Entrada 2" xfId="151"/>
    <cellStyle name="Entrada 2 2" xfId="152"/>
    <cellStyle name="Entrada 2 3" xfId="153"/>
    <cellStyle name="Entrada 3" xfId="154"/>
    <cellStyle name="Entrada 4" xfId="155"/>
    <cellStyle name="Estilo 1" xfId="156"/>
    <cellStyle name="Estilo 1 2" xfId="157"/>
    <cellStyle name="Estilo 1 3" xfId="158"/>
    <cellStyle name="Euro" xfId="159"/>
    <cellStyle name="Euro 2" xfId="160"/>
    <cellStyle name="Euro 3" xfId="161"/>
    <cellStyle name="Fixo" xfId="162"/>
    <cellStyle name="Hyperlink 2" xfId="163"/>
    <cellStyle name="Incorreto 2" xfId="164"/>
    <cellStyle name="Incorreto 2 2" xfId="165"/>
    <cellStyle name="Incorreto 2 3" xfId="166"/>
    <cellStyle name="Incorreto 3" xfId="167"/>
    <cellStyle name="Incorreto 4" xfId="168"/>
    <cellStyle name="Moeda 2" xfId="169"/>
    <cellStyle name="Moeda 2 2" xfId="170"/>
    <cellStyle name="Moeda 3" xfId="171"/>
    <cellStyle name="Moeda Z0]_Mov PDD - DAC" xfId="172"/>
    <cellStyle name="Neutra 2" xfId="173"/>
    <cellStyle name="Neutra 2 2" xfId="174"/>
    <cellStyle name="Neutra 2 3" xfId="175"/>
    <cellStyle name="Neutra 3" xfId="176"/>
    <cellStyle name="Neutra 4" xfId="177"/>
    <cellStyle name="Normal" xfId="0" builtinId="0"/>
    <cellStyle name="Normal 10" xfId="178"/>
    <cellStyle name="Normal 10 2" xfId="179"/>
    <cellStyle name="Normal 11" xfId="180"/>
    <cellStyle name="Normal 11 2" xfId="345"/>
    <cellStyle name="Normal 12" xfId="181"/>
    <cellStyle name="Normal 12 2" xfId="346"/>
    <cellStyle name="Normal 13" xfId="182"/>
    <cellStyle name="Normal 13 2" xfId="327"/>
    <cellStyle name="Normal 14" xfId="183"/>
    <cellStyle name="Normal 15" xfId="329"/>
    <cellStyle name="Normal 2" xfId="3"/>
    <cellStyle name="Normal 2 2" xfId="184"/>
    <cellStyle name="Normal 2 2 2" xfId="337"/>
    <cellStyle name="Normal 2 3" xfId="185"/>
    <cellStyle name="Normal 2 4" xfId="186"/>
    <cellStyle name="Normal 2 5" xfId="187"/>
    <cellStyle name="Normal 2 6" xfId="188"/>
    <cellStyle name="Normal 2_Teste Orcto 2009 receita ver" xfId="189"/>
    <cellStyle name="Normal 3" xfId="2"/>
    <cellStyle name="Normal 3 2" xfId="190"/>
    <cellStyle name="Normal 3 3" xfId="191"/>
    <cellStyle name="Normal 3 4" xfId="192"/>
    <cellStyle name="Normal 3 4 2" xfId="193"/>
    <cellStyle name="Normal 3_orçamento_2009 revisão 26fev09" xfId="194"/>
    <cellStyle name="Normal 4" xfId="4"/>
    <cellStyle name="Normal 4 2" xfId="195"/>
    <cellStyle name="Normal 4 3" xfId="196"/>
    <cellStyle name="Normal 5" xfId="197"/>
    <cellStyle name="Normal 5 2" xfId="198"/>
    <cellStyle name="Normal 5 3" xfId="199"/>
    <cellStyle name="Normal 6" xfId="200"/>
    <cellStyle name="Normal 6 2" xfId="201"/>
    <cellStyle name="Normal 7" xfId="202"/>
    <cellStyle name="Normal 7 2" xfId="203"/>
    <cellStyle name="Normal 8" xfId="204"/>
    <cellStyle name="Normal 8 2" xfId="205"/>
    <cellStyle name="Normal 8 3" xfId="206"/>
    <cellStyle name="Normal 8 4" xfId="375"/>
    <cellStyle name="Normal 9" xfId="207"/>
    <cellStyle name="Normal 9 2" xfId="208"/>
    <cellStyle name="Normal_Cópia de RELEASE Info" xfId="325"/>
    <cellStyle name="Nota 2" xfId="209"/>
    <cellStyle name="Nota 2 2" xfId="210"/>
    <cellStyle name="Nota 2 3" xfId="211"/>
    <cellStyle name="Nota 2 4" xfId="212"/>
    <cellStyle name="Nota 2 5" xfId="361"/>
    <cellStyle name="Nota 3" xfId="213"/>
    <cellStyle name="Nota 3 2" xfId="362"/>
    <cellStyle name="Nota 4" xfId="214"/>
    <cellStyle name="Nota 4 2" xfId="363"/>
    <cellStyle name="Nota 5" xfId="215"/>
    <cellStyle name="Nota 5 2" xfId="216"/>
    <cellStyle name="Nota 6" xfId="217"/>
    <cellStyle name="Nota 7" xfId="218"/>
    <cellStyle name="Nota 8" xfId="219"/>
    <cellStyle name="Nota 9" xfId="364"/>
    <cellStyle name="Percentual" xfId="220"/>
    <cellStyle name="Ponto" xfId="221"/>
    <cellStyle name="Porcentagem" xfId="1" builtinId="5"/>
    <cellStyle name="Porcentagem 10" xfId="222"/>
    <cellStyle name="Porcentagem 11" xfId="223"/>
    <cellStyle name="Porcentagem 12" xfId="224"/>
    <cellStyle name="Porcentagem 13" xfId="348"/>
    <cellStyle name="Porcentagem 15" xfId="330"/>
    <cellStyle name="Porcentagem 2" xfId="6"/>
    <cellStyle name="Porcentagem 2 2" xfId="225"/>
    <cellStyle name="Porcentagem 2 2 2" xfId="226"/>
    <cellStyle name="Porcentagem 2 3" xfId="227"/>
    <cellStyle name="Porcentagem 2 3 2" xfId="228"/>
    <cellStyle name="Porcentagem 2 4" xfId="229"/>
    <cellStyle name="Porcentagem 2 4 2" xfId="230"/>
    <cellStyle name="Porcentagem 2 5" xfId="231"/>
    <cellStyle name="Porcentagem 2 6" xfId="232"/>
    <cellStyle name="Porcentagem 3" xfId="233"/>
    <cellStyle name="Porcentagem 3 2" xfId="333"/>
    <cellStyle name="Porcentagem 4" xfId="234"/>
    <cellStyle name="Porcentagem 4 2" xfId="334"/>
    <cellStyle name="Porcentagem 5" xfId="235"/>
    <cellStyle name="Porcentagem 5 2" xfId="236"/>
    <cellStyle name="Porcentagem 6" xfId="237"/>
    <cellStyle name="Porcentagem 6 2" xfId="238"/>
    <cellStyle name="Porcentagem 6 3" xfId="335"/>
    <cellStyle name="Porcentagem 7" xfId="239"/>
    <cellStyle name="Porcentagem 7 2" xfId="240"/>
    <cellStyle name="Porcentagem 8" xfId="241"/>
    <cellStyle name="Porcentagem 9" xfId="242"/>
    <cellStyle name="Porcentagem 9 2" xfId="243"/>
    <cellStyle name="Porcentagem 9 3" xfId="244"/>
    <cellStyle name="Saída 2" xfId="245"/>
    <cellStyle name="Saída 2 2" xfId="246"/>
    <cellStyle name="Saída 2 3" xfId="247"/>
    <cellStyle name="Saída 3" xfId="248"/>
    <cellStyle name="Saída 4" xfId="249"/>
    <cellStyle name="Separador de milhares 10" xfId="250"/>
    <cellStyle name="Separador de milhares 10 2" xfId="347"/>
    <cellStyle name="Separador de milhares 11" xfId="251"/>
    <cellStyle name="Separador de milhares 11 2" xfId="365"/>
    <cellStyle name="Separador de milhares 12" xfId="252"/>
    <cellStyle name="Separador de milhares 12 2" xfId="366"/>
    <cellStyle name="Separador de milhares 13" xfId="253"/>
    <cellStyle name="Separador de milhares 13 2" xfId="367"/>
    <cellStyle name="Separador de milhares 14" xfId="368"/>
    <cellStyle name="Separador de milhares 2" xfId="254"/>
    <cellStyle name="Separador de milhares 2 10" xfId="255"/>
    <cellStyle name="Separador de milhares 2 11" xfId="256"/>
    <cellStyle name="Separador de milhares 2 12" xfId="257"/>
    <cellStyle name="Separador de milhares 2 13" xfId="258"/>
    <cellStyle name="Separador de milhares 2 14" xfId="259"/>
    <cellStyle name="Separador de milhares 2 2" xfId="5"/>
    <cellStyle name="Separador de milhares 2 2 2" xfId="326"/>
    <cellStyle name="Separador de milhares 2 3" xfId="7"/>
    <cellStyle name="Separador de milhares 2 3 2" xfId="338"/>
    <cellStyle name="Separador de milhares 2 4" xfId="260"/>
    <cellStyle name="Separador de milhares 2 4 2" xfId="339"/>
    <cellStyle name="Separador de milhares 2 5" xfId="261"/>
    <cellStyle name="Separador de milhares 2 5 2" xfId="340"/>
    <cellStyle name="Separador de milhares 2 6" xfId="262"/>
    <cellStyle name="Separador de milhares 2 6 2" xfId="341"/>
    <cellStyle name="Separador de milhares 2 7" xfId="263"/>
    <cellStyle name="Separador de milhares 2 8" xfId="264"/>
    <cellStyle name="Separador de milhares 2 9" xfId="265"/>
    <cellStyle name="Separador de milhares 3" xfId="266"/>
    <cellStyle name="Separador de milhares 3 2" xfId="267"/>
    <cellStyle name="Separador de milhares 3 3" xfId="332"/>
    <cellStyle name="Separador de milhares 4" xfId="268"/>
    <cellStyle name="Separador de milhares 4 2" xfId="269"/>
    <cellStyle name="Separador de milhares 4 3" xfId="270"/>
    <cellStyle name="Separador de milhares 5" xfId="271"/>
    <cellStyle name="Separador de milhares 5 2" xfId="272"/>
    <cellStyle name="Separador de milhares 5 2 2" xfId="342"/>
    <cellStyle name="Separador de milhares 6" xfId="273"/>
    <cellStyle name="Separador de milhares 6 2" xfId="274"/>
    <cellStyle name="Separador de milhares 6 3" xfId="275"/>
    <cellStyle name="Separador de milhares 7" xfId="276"/>
    <cellStyle name="Separador de milhares 7 2" xfId="277"/>
    <cellStyle name="Separador de milhares 8" xfId="278"/>
    <cellStyle name="Separador de milhares 8 2" xfId="336"/>
    <cellStyle name="Separador de milhares 8 3" xfId="374"/>
    <cellStyle name="Separador de milhares 9" xfId="279"/>
    <cellStyle name="Separador de milhares 9 2" xfId="344"/>
    <cellStyle name="Texto de Aviso 2" xfId="280"/>
    <cellStyle name="Texto de Aviso 2 2" xfId="281"/>
    <cellStyle name="Texto de Aviso 2 3" xfId="282"/>
    <cellStyle name="Texto de Aviso 3" xfId="283"/>
    <cellStyle name="Texto de Aviso 4" xfId="284"/>
    <cellStyle name="Texto Explicativo 2" xfId="285"/>
    <cellStyle name="Texto Explicativo 2 2" xfId="286"/>
    <cellStyle name="Texto Explicativo 2 3" xfId="287"/>
    <cellStyle name="Texto Explicativo 3" xfId="288"/>
    <cellStyle name="Texto Explicativo 4" xfId="289"/>
    <cellStyle name="Título 1 2" xfId="290"/>
    <cellStyle name="Título 1 2 2" xfId="291"/>
    <cellStyle name="Título 1 2 3" xfId="292"/>
    <cellStyle name="Título 1 3" xfId="293"/>
    <cellStyle name="Título 1 4" xfId="294"/>
    <cellStyle name="Título 2 2" xfId="295"/>
    <cellStyle name="Título 2 2 2" xfId="296"/>
    <cellStyle name="Título 2 2 3" xfId="297"/>
    <cellStyle name="Título 2 3" xfId="298"/>
    <cellStyle name="Título 2 4" xfId="299"/>
    <cellStyle name="Título 3 2" xfId="300"/>
    <cellStyle name="Título 3 2 2" xfId="301"/>
    <cellStyle name="Título 3 2 3" xfId="302"/>
    <cellStyle name="Título 3 3" xfId="303"/>
    <cellStyle name="Título 3 4" xfId="304"/>
    <cellStyle name="Título 4 2" xfId="305"/>
    <cellStyle name="Título 4 2 2" xfId="306"/>
    <cellStyle name="Título 4 2 3" xfId="307"/>
    <cellStyle name="Título 4 3" xfId="308"/>
    <cellStyle name="Título 4 4" xfId="309"/>
    <cellStyle name="Título 5" xfId="310"/>
    <cellStyle name="Título 5 2" xfId="311"/>
    <cellStyle name="Título 5 3" xfId="312"/>
    <cellStyle name="Título 6" xfId="313"/>
    <cellStyle name="Título 7" xfId="314"/>
    <cellStyle name="Titulo1" xfId="315"/>
    <cellStyle name="Titulo2" xfId="316"/>
    <cellStyle name="Total 2" xfId="317"/>
    <cellStyle name="Total 2 2" xfId="318"/>
    <cellStyle name="Total 2 3" xfId="319"/>
    <cellStyle name="Total 3" xfId="320"/>
    <cellStyle name="Total 4" xfId="321"/>
    <cellStyle name="Vírgula" xfId="376" builtinId="3"/>
    <cellStyle name="Vírgula 2" xfId="322"/>
    <cellStyle name="Vírgula 2 2" xfId="323"/>
    <cellStyle name="Vírgula 2 3" xfId="324"/>
    <cellStyle name="Vírgula 2 4" xfId="369"/>
    <cellStyle name="Vírgula 2 5" xfId="373"/>
    <cellStyle name="Vírgula 3" xfId="331"/>
    <cellStyle name="Vírgula 3 2" xfId="370"/>
    <cellStyle name="Vírgula 4" xfId="371"/>
    <cellStyle name="Vírgula 5" xfId="372"/>
    <cellStyle name="Vírgula 6" xfId="377"/>
  </cellStyles>
  <dxfs count="0"/>
  <tableStyles count="0" defaultTableStyle="TableStyleMedium9" defaultPivotStyle="PivotStyleLight16"/>
  <colors>
    <mruColors>
      <color rgb="FFD8D8D8"/>
      <color rgb="FFEAEAEA"/>
      <color rgb="FFE2E2E2"/>
      <color rgb="FF244061"/>
      <color rgb="FF1025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ncome Statement'!A1"/><Relationship Id="rId13" Type="http://schemas.openxmlformats.org/officeDocument/2006/relationships/image" Target="../media/image3.png"/><Relationship Id="rId18" Type="http://schemas.openxmlformats.org/officeDocument/2006/relationships/image" Target="../media/image8.png"/><Relationship Id="rId3" Type="http://schemas.openxmlformats.org/officeDocument/2006/relationships/hyperlink" Target="#DFC!A1"/><Relationship Id="rId7" Type="http://schemas.openxmlformats.org/officeDocument/2006/relationships/hyperlink" Target="#DRE!A1"/><Relationship Id="rId12" Type="http://schemas.openxmlformats.org/officeDocument/2006/relationships/image" Target="../media/image2.png"/><Relationship Id="rId17" Type="http://schemas.openxmlformats.org/officeDocument/2006/relationships/image" Target="../media/image7.png"/><Relationship Id="rId2" Type="http://schemas.openxmlformats.org/officeDocument/2006/relationships/hyperlink" Target="#'Operational Highlights'!A1"/><Relationship Id="rId16" Type="http://schemas.openxmlformats.org/officeDocument/2006/relationships/image" Target="../media/image6.jpeg"/><Relationship Id="rId1" Type="http://schemas.openxmlformats.org/officeDocument/2006/relationships/hyperlink" Target="#'dados operacionais'!A1"/><Relationship Id="rId6" Type="http://schemas.openxmlformats.org/officeDocument/2006/relationships/hyperlink" Target="#'Balance Sheet'!A1"/><Relationship Id="rId11" Type="http://schemas.openxmlformats.org/officeDocument/2006/relationships/hyperlink" Target="#perBU2020!A1"/><Relationship Id="rId5" Type="http://schemas.openxmlformats.org/officeDocument/2006/relationships/hyperlink" Target="#BP!A1"/><Relationship Id="rId15" Type="http://schemas.openxmlformats.org/officeDocument/2006/relationships/image" Target="../media/image5.png"/><Relationship Id="rId10" Type="http://schemas.openxmlformats.org/officeDocument/2006/relationships/hyperlink" Target="#'Capex and WC'!A1"/><Relationship Id="rId4" Type="http://schemas.openxmlformats.org/officeDocument/2006/relationships/hyperlink" Target="#'Cash Flow'!A1"/><Relationship Id="rId9" Type="http://schemas.openxmlformats.org/officeDocument/2006/relationships/image" Target="../media/image1.png"/><Relationship Id="rId1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546847</xdr:colOff>
      <xdr:row>15</xdr:row>
      <xdr:rowOff>67795</xdr:rowOff>
    </xdr:from>
    <xdr:to>
      <xdr:col>12</xdr:col>
      <xdr:colOff>351304</xdr:colOff>
      <xdr:row>22</xdr:row>
      <xdr:rowOff>0</xdr:rowOff>
    </xdr:to>
    <xdr:grpSp>
      <xdr:nvGrpSpPr>
        <xdr:cNvPr id="32" name="Grup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GrpSpPr/>
      </xdr:nvGrpSpPr>
      <xdr:grpSpPr>
        <a:xfrm>
          <a:off x="4782671" y="2645148"/>
          <a:ext cx="2830045" cy="1030381"/>
          <a:chOff x="2844234" y="4937892"/>
          <a:chExt cx="2847975" cy="800219"/>
        </a:xfrm>
      </xdr:grpSpPr>
      <xdr:cxnSp macro="">
        <xdr:nvCxnSpPr>
          <xdr:cNvPr id="30" name="Conector reto 29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CxnSpPr/>
        </xdr:nvCxnSpPr>
        <xdr:spPr>
          <a:xfrm>
            <a:off x="2892425" y="5284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CaixaDeTexto 4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 txBox="1"/>
        </xdr:nvSpPr>
        <xdr:spPr>
          <a:xfrm>
            <a:off x="2844234" y="4937892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Operational Highlights</a:t>
            </a:r>
          </a:p>
        </xdr:txBody>
      </xdr:sp>
    </xdr:grpSp>
    <xdr:clientData/>
  </xdr:twoCellAnchor>
  <xdr:twoCellAnchor>
    <xdr:from>
      <xdr:col>7</xdr:col>
      <xdr:colOff>522195</xdr:colOff>
      <xdr:row>10</xdr:row>
      <xdr:rowOff>43890</xdr:rowOff>
    </xdr:from>
    <xdr:to>
      <xdr:col>12</xdr:col>
      <xdr:colOff>326652</xdr:colOff>
      <xdr:row>14</xdr:row>
      <xdr:rowOff>0</xdr:rowOff>
    </xdr:to>
    <xdr:grpSp>
      <xdr:nvGrpSpPr>
        <xdr:cNvPr id="33" name="Grupo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GrpSpPr/>
      </xdr:nvGrpSpPr>
      <xdr:grpSpPr>
        <a:xfrm>
          <a:off x="4758019" y="1836831"/>
          <a:ext cx="2830045" cy="583640"/>
          <a:chOff x="2834180" y="3076868"/>
          <a:chExt cx="2847975" cy="800219"/>
        </a:xfrm>
      </xdr:grpSpPr>
      <xdr:sp macro="" textlink="">
        <xdr:nvSpPr>
          <xdr:cNvPr id="29" name="CaixaDeTexto 4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 txBox="1"/>
        </xdr:nvSpPr>
        <xdr:spPr>
          <a:xfrm>
            <a:off x="2834180" y="3076868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Cash Flow</a:t>
            </a:r>
          </a:p>
        </xdr:txBody>
      </xdr:sp>
      <xdr:cxnSp macro="">
        <xdr:nvCxnSpPr>
          <xdr:cNvPr id="28" name="Conector reto 2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CxnSpPr/>
        </xdr:nvCxnSpPr>
        <xdr:spPr>
          <a:xfrm>
            <a:off x="2892425" y="3443105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454959</xdr:colOff>
      <xdr:row>15</xdr:row>
      <xdr:rowOff>87219</xdr:rowOff>
    </xdr:from>
    <xdr:to>
      <xdr:col>6</xdr:col>
      <xdr:colOff>259416</xdr:colOff>
      <xdr:row>22</xdr:row>
      <xdr:rowOff>0</xdr:rowOff>
    </xdr:to>
    <xdr:grpSp>
      <xdr:nvGrpSpPr>
        <xdr:cNvPr id="34" name="Grupo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pSpPr/>
      </xdr:nvGrpSpPr>
      <xdr:grpSpPr>
        <a:xfrm>
          <a:off x="1060077" y="2664572"/>
          <a:ext cx="2830045" cy="1010957"/>
          <a:chOff x="2822903" y="2272531"/>
          <a:chExt cx="2847975" cy="800219"/>
        </a:xfrm>
      </xdr:grpSpPr>
      <xdr:cxnSp macro="">
        <xdr:nvCxnSpPr>
          <xdr:cNvPr id="26" name="Conector reto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CxnSpPr/>
        </xdr:nvCxnSpPr>
        <xdr:spPr>
          <a:xfrm>
            <a:off x="2892425" y="2617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CaixaDeTexto 4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 txBox="1"/>
        </xdr:nvSpPr>
        <xdr:spPr>
          <a:xfrm>
            <a:off x="2822903" y="2272531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Balance Sheet</a:t>
            </a:r>
          </a:p>
        </xdr:txBody>
      </xdr:sp>
    </xdr:grpSp>
    <xdr:clientData/>
  </xdr:twoCellAnchor>
  <xdr:twoCellAnchor>
    <xdr:from>
      <xdr:col>1</xdr:col>
      <xdr:colOff>454960</xdr:colOff>
      <xdr:row>10</xdr:row>
      <xdr:rowOff>74520</xdr:rowOff>
    </xdr:from>
    <xdr:to>
      <xdr:col>6</xdr:col>
      <xdr:colOff>259417</xdr:colOff>
      <xdr:row>14</xdr:row>
      <xdr:rowOff>0</xdr:rowOff>
    </xdr:to>
    <xdr:grpSp>
      <xdr:nvGrpSpPr>
        <xdr:cNvPr id="35" name="Grupo 3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pSpPr/>
      </xdr:nvGrpSpPr>
      <xdr:grpSpPr>
        <a:xfrm>
          <a:off x="1060078" y="1867461"/>
          <a:ext cx="2830045" cy="553010"/>
          <a:chOff x="2822904" y="1443857"/>
          <a:chExt cx="2847975" cy="800219"/>
        </a:xfrm>
      </xdr:grpSpPr>
      <xdr:cxnSp macro="">
        <xdr:nvCxnSpPr>
          <xdr:cNvPr id="9" name="Conector reto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CxnSpPr/>
        </xdr:nvCxnSpPr>
        <xdr:spPr>
          <a:xfrm>
            <a:off x="2892425" y="1789112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CaixaDeTexto 4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>
            <a:off x="2822904" y="1443857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Income Statement</a:t>
            </a:r>
          </a:p>
        </xdr:txBody>
      </xdr:sp>
    </xdr:grpSp>
    <xdr:clientData/>
  </xdr:twoCellAnchor>
  <xdr:twoCellAnchor>
    <xdr:from>
      <xdr:col>0</xdr:col>
      <xdr:colOff>522754</xdr:colOff>
      <xdr:row>5</xdr:row>
      <xdr:rowOff>81805</xdr:rowOff>
    </xdr:from>
    <xdr:to>
      <xdr:col>13</xdr:col>
      <xdr:colOff>476250</xdr:colOff>
      <xdr:row>8</xdr:row>
      <xdr:rowOff>104216</xdr:rowOff>
    </xdr:to>
    <xdr:sp macro="" textlink="">
      <xdr:nvSpPr>
        <xdr:cNvPr id="16" name="Espaço Reservado para Texto 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/>
        </xdr:cNvSpPr>
      </xdr:nvSpPr>
      <xdr:spPr>
        <a:xfrm>
          <a:off x="522754" y="1158130"/>
          <a:ext cx="8497421" cy="593911"/>
        </a:xfrm>
        <a:prstGeom prst="rect">
          <a:avLst/>
        </a:prstGeom>
        <a:solidFill>
          <a:srgbClr val="D8D8D8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marL="0" indent="-342900" algn="ctr" rtl="0" eaLnBrk="0" fontAlgn="base" hangingPunct="0">
            <a:spcBef>
              <a:spcPct val="20000"/>
            </a:spcBef>
            <a:spcAft>
              <a:spcPct val="0"/>
            </a:spcAft>
            <a:buFont typeface="Arial" charset="0"/>
            <a:buNone/>
            <a:defRPr/>
          </a:pPr>
          <a:r>
            <a:rPr lang="pt-BR" sz="1800" b="1" kern="1200">
              <a:solidFill>
                <a:srgbClr val="244061"/>
              </a:solidFill>
              <a:latin typeface="HelveticaNeueLT Std" panose="020B0604020202020204" pitchFamily="34" charset="0"/>
              <a:ea typeface="+mn-ea"/>
              <a:cs typeface="Arial" charset="0"/>
            </a:rPr>
            <a:t>Financial and Operational Information</a:t>
          </a:r>
        </a:p>
      </xdr:txBody>
    </xdr:sp>
    <xdr:clientData/>
  </xdr:twoCellAnchor>
  <xdr:twoCellAnchor editAs="oneCell">
    <xdr:from>
      <xdr:col>0</xdr:col>
      <xdr:colOff>530225</xdr:colOff>
      <xdr:row>1</xdr:row>
      <xdr:rowOff>40186</xdr:rowOff>
    </xdr:from>
    <xdr:to>
      <xdr:col>2</xdr:col>
      <xdr:colOff>314700</xdr:colOff>
      <xdr:row>5</xdr:row>
      <xdr:rowOff>71172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" y="357686"/>
          <a:ext cx="990975" cy="792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486336</xdr:colOff>
      <xdr:row>21</xdr:row>
      <xdr:rowOff>130547</xdr:rowOff>
    </xdr:from>
    <xdr:to>
      <xdr:col>12</xdr:col>
      <xdr:colOff>290793</xdr:colOff>
      <xdr:row>27</xdr:row>
      <xdr:rowOff>62752</xdr:rowOff>
    </xdr:to>
    <xdr:grpSp>
      <xdr:nvGrpSpPr>
        <xdr:cNvPr id="18" name="Grupo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pSpPr/>
      </xdr:nvGrpSpPr>
      <xdr:grpSpPr>
        <a:xfrm>
          <a:off x="4722160" y="3649194"/>
          <a:ext cx="2830045" cy="873499"/>
          <a:chOff x="2844234" y="4937892"/>
          <a:chExt cx="2847975" cy="800219"/>
        </a:xfrm>
      </xdr:grpSpPr>
      <xdr:cxnSp macro="">
        <xdr:nvCxnSpPr>
          <xdr:cNvPr id="19" name="Conector reto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CxnSpPr/>
        </xdr:nvCxnSpPr>
        <xdr:spPr>
          <a:xfrm>
            <a:off x="2892425" y="5284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CaixaDeTexto 4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 txBox="1"/>
        </xdr:nvSpPr>
        <xdr:spPr>
          <a:xfrm>
            <a:off x="2844234" y="4937892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Capex and Working Capital</a:t>
            </a:r>
          </a:p>
        </xdr:txBody>
      </xdr:sp>
    </xdr:grpSp>
    <xdr:clientData/>
  </xdr:twoCellAnchor>
  <xdr:twoCellAnchor>
    <xdr:from>
      <xdr:col>1</xdr:col>
      <xdr:colOff>459442</xdr:colOff>
      <xdr:row>21</xdr:row>
      <xdr:rowOff>114859</xdr:rowOff>
    </xdr:from>
    <xdr:to>
      <xdr:col>6</xdr:col>
      <xdr:colOff>263899</xdr:colOff>
      <xdr:row>27</xdr:row>
      <xdr:rowOff>47064</xdr:rowOff>
    </xdr:to>
    <xdr:grpSp>
      <xdr:nvGrpSpPr>
        <xdr:cNvPr id="21" name="Grupo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pSpPr/>
      </xdr:nvGrpSpPr>
      <xdr:grpSpPr>
        <a:xfrm>
          <a:off x="1064560" y="3633506"/>
          <a:ext cx="2830045" cy="873499"/>
          <a:chOff x="2844234" y="4937892"/>
          <a:chExt cx="2847975" cy="800219"/>
        </a:xfrm>
      </xdr:grpSpPr>
      <xdr:cxnSp macro="">
        <xdr:nvCxnSpPr>
          <xdr:cNvPr id="22" name="Conector reto 21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>
            <a:off x="2892425" y="5284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CaixaDeTexto 4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 txBox="1"/>
        </xdr:nvSpPr>
        <xdr:spPr>
          <a:xfrm>
            <a:off x="2844234" y="4937892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Result per Business Unit</a:t>
            </a:r>
          </a:p>
        </xdr:txBody>
      </xdr:sp>
    </xdr:grpSp>
    <xdr:clientData/>
  </xdr:twoCellAnchor>
  <xdr:twoCellAnchor>
    <xdr:from>
      <xdr:col>2</xdr:col>
      <xdr:colOff>1</xdr:colOff>
      <xdr:row>25</xdr:row>
      <xdr:rowOff>145676</xdr:rowOff>
    </xdr:from>
    <xdr:to>
      <xdr:col>13</xdr:col>
      <xdr:colOff>457201</xdr:colOff>
      <xdr:row>29</xdr:row>
      <xdr:rowOff>55203</xdr:rowOff>
    </xdr:to>
    <xdr:grpSp>
      <xdr:nvGrpSpPr>
        <xdr:cNvPr id="46" name="Group 3"/>
        <xdr:cNvGrpSpPr>
          <a:grpSpLocks noChangeAspect="1"/>
        </xdr:cNvGrpSpPr>
      </xdr:nvGrpSpPr>
      <xdr:grpSpPr bwMode="auto">
        <a:xfrm>
          <a:off x="1210236" y="4291852"/>
          <a:ext cx="7113494" cy="537057"/>
          <a:chOff x="74" y="454"/>
          <a:chExt cx="752" cy="58"/>
        </a:xfrm>
      </xdr:grpSpPr>
      <xdr:sp macro="" textlink="">
        <xdr:nvSpPr>
          <xdr:cNvPr id="47" name="AutoShape 2"/>
          <xdr:cNvSpPr>
            <a:spLocks noChangeAspect="1" noChangeArrowheads="1" noTextEdit="1"/>
          </xdr:cNvSpPr>
        </xdr:nvSpPr>
        <xdr:spPr bwMode="auto">
          <a:xfrm>
            <a:off x="74" y="454"/>
            <a:ext cx="752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8" name="Imagem 47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" y="482"/>
            <a:ext cx="7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" name="Imagem 48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" y="491"/>
            <a:ext cx="7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0" name="Imagem 49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" y="494"/>
            <a:ext cx="8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1" name="Imagem 50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" y="483"/>
            <a:ext cx="6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2" name="Imagem 51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" y="480"/>
            <a:ext cx="53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3" name="Imagem 52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" y="466"/>
            <a:ext cx="35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4" name="Imagem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6" y="491"/>
            <a:ext cx="6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114300</xdr:colOff>
      <xdr:row>25</xdr:row>
      <xdr:rowOff>85725</xdr:rowOff>
    </xdr:from>
    <xdr:to>
      <xdr:col>12</xdr:col>
      <xdr:colOff>571500</xdr:colOff>
      <xdr:row>28</xdr:row>
      <xdr:rowOff>142875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723900" y="4314825"/>
          <a:ext cx="7162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1</xdr:col>
      <xdr:colOff>900972</xdr:colOff>
      <xdr:row>4</xdr:row>
      <xdr:rowOff>183227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622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78</xdr:col>
      <xdr:colOff>142875</xdr:colOff>
      <xdr:row>0</xdr:row>
      <xdr:rowOff>152400</xdr:rowOff>
    </xdr:from>
    <xdr:to>
      <xdr:col>79</xdr:col>
      <xdr:colOff>401891</xdr:colOff>
      <xdr:row>3</xdr:row>
      <xdr:rowOff>39352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17621250" y="152400"/>
          <a:ext cx="916241" cy="458452"/>
          <a:chOff x="251519" y="1268840"/>
          <a:chExt cx="2088233" cy="792008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85725</xdr:rowOff>
    </xdr:from>
    <xdr:to>
      <xdr:col>1</xdr:col>
      <xdr:colOff>910497</xdr:colOff>
      <xdr:row>4</xdr:row>
      <xdr:rowOff>183227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622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48</xdr:col>
      <xdr:colOff>504825</xdr:colOff>
      <xdr:row>1</xdr:row>
      <xdr:rowOff>9524</xdr:rowOff>
    </xdr:from>
    <xdr:to>
      <xdr:col>50</xdr:col>
      <xdr:colOff>49466</xdr:colOff>
      <xdr:row>3</xdr:row>
      <xdr:rowOff>152399</xdr:rowOff>
    </xdr:to>
    <xdr:grpSp>
      <xdr:nvGrpSpPr>
        <xdr:cNvPr id="10" name="Grup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13335000" y="200024"/>
          <a:ext cx="916241" cy="523875"/>
          <a:chOff x="251519" y="1268840"/>
          <a:chExt cx="2088233" cy="792008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1</xdr:col>
      <xdr:colOff>900972</xdr:colOff>
      <xdr:row>4</xdr:row>
      <xdr:rowOff>183227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622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56</xdr:col>
      <xdr:colOff>76200</xdr:colOff>
      <xdr:row>1</xdr:row>
      <xdr:rowOff>19050</xdr:rowOff>
    </xdr:from>
    <xdr:to>
      <xdr:col>57</xdr:col>
      <xdr:colOff>439991</xdr:colOff>
      <xdr:row>3</xdr:row>
      <xdr:rowOff>96502</xdr:rowOff>
    </xdr:to>
    <xdr:grpSp>
      <xdr:nvGrpSpPr>
        <xdr:cNvPr id="9" name="Grup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>
          <a:grpSpLocks/>
        </xdr:cNvGrpSpPr>
      </xdr:nvGrpSpPr>
      <xdr:grpSpPr bwMode="auto">
        <a:xfrm>
          <a:off x="14982825" y="209550"/>
          <a:ext cx="916241" cy="458452"/>
          <a:chOff x="251519" y="1268840"/>
          <a:chExt cx="2088233" cy="792008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95250</xdr:rowOff>
    </xdr:from>
    <xdr:to>
      <xdr:col>1</xdr:col>
      <xdr:colOff>910497</xdr:colOff>
      <xdr:row>5</xdr:row>
      <xdr:rowOff>2252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68</xdr:col>
      <xdr:colOff>219075</xdr:colOff>
      <xdr:row>1</xdr:row>
      <xdr:rowOff>28575</xdr:rowOff>
    </xdr:from>
    <xdr:to>
      <xdr:col>69</xdr:col>
      <xdr:colOff>525716</xdr:colOff>
      <xdr:row>3</xdr:row>
      <xdr:rowOff>106027</xdr:rowOff>
    </xdr:to>
    <xdr:grpSp>
      <xdr:nvGrpSpPr>
        <xdr:cNvPr id="7" name="Grup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12592050" y="219075"/>
          <a:ext cx="916241" cy="458452"/>
          <a:chOff x="251519" y="1268840"/>
          <a:chExt cx="2088233" cy="792008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891447</xdr:colOff>
      <xdr:row>3</xdr:row>
      <xdr:rowOff>97502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26</xdr:col>
      <xdr:colOff>285750</xdr:colOff>
      <xdr:row>0</xdr:row>
      <xdr:rowOff>95250</xdr:rowOff>
    </xdr:from>
    <xdr:to>
      <xdr:col>27</xdr:col>
      <xdr:colOff>592391</xdr:colOff>
      <xdr:row>2</xdr:row>
      <xdr:rowOff>172702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10925175" y="95250"/>
          <a:ext cx="916241" cy="458452"/>
          <a:chOff x="251519" y="1268840"/>
          <a:chExt cx="2088233" cy="792008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891447</xdr:colOff>
      <xdr:row>3</xdr:row>
      <xdr:rowOff>97502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20</xdr:col>
      <xdr:colOff>495300</xdr:colOff>
      <xdr:row>0</xdr:row>
      <xdr:rowOff>171450</xdr:rowOff>
    </xdr:from>
    <xdr:to>
      <xdr:col>22</xdr:col>
      <xdr:colOff>192341</xdr:colOff>
      <xdr:row>3</xdr:row>
      <xdr:rowOff>58402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4429125" y="171450"/>
          <a:ext cx="916241" cy="458452"/>
          <a:chOff x="251519" y="1268840"/>
          <a:chExt cx="2088233" cy="792008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28575</xdr:rowOff>
    </xdr:from>
    <xdr:to>
      <xdr:col>1</xdr:col>
      <xdr:colOff>891447</xdr:colOff>
      <xdr:row>4</xdr:row>
      <xdr:rowOff>126077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1907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48</xdr:col>
      <xdr:colOff>514350</xdr:colOff>
      <xdr:row>0</xdr:row>
      <xdr:rowOff>161925</xdr:rowOff>
    </xdr:from>
    <xdr:to>
      <xdr:col>50</xdr:col>
      <xdr:colOff>211391</xdr:colOff>
      <xdr:row>3</xdr:row>
      <xdr:rowOff>48877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pSpPr>
          <a:grpSpLocks/>
        </xdr:cNvGrpSpPr>
      </xdr:nvGrpSpPr>
      <xdr:grpSpPr bwMode="auto">
        <a:xfrm>
          <a:off x="13782675" y="161925"/>
          <a:ext cx="916241" cy="458452"/>
          <a:chOff x="251519" y="1268840"/>
          <a:chExt cx="2088233" cy="792008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962025</xdr:colOff>
      <xdr:row>4</xdr:row>
      <xdr:rowOff>116552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942975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58</xdr:col>
      <xdr:colOff>85725</xdr:colOff>
      <xdr:row>0</xdr:row>
      <xdr:rowOff>133350</xdr:rowOff>
    </xdr:from>
    <xdr:to>
      <xdr:col>59</xdr:col>
      <xdr:colOff>392366</xdr:colOff>
      <xdr:row>3</xdr:row>
      <xdr:rowOff>20302</xdr:rowOff>
    </xdr:to>
    <xdr:grpSp>
      <xdr:nvGrpSpPr>
        <xdr:cNvPr id="9" name="Grup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pSpPr>
          <a:grpSpLocks/>
        </xdr:cNvGrpSpPr>
      </xdr:nvGrpSpPr>
      <xdr:grpSpPr bwMode="auto">
        <a:xfrm>
          <a:off x="12249150" y="133350"/>
          <a:ext cx="916241" cy="458452"/>
          <a:chOff x="251519" y="1268840"/>
          <a:chExt cx="2088233" cy="792008"/>
        </a:xfrm>
      </xdr:grpSpPr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xmlns="" id="{00000000-0008-0000-0600-00000A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Back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nsvher540\RI_Rel$\ATIVOS\Hering\Releases\2008\4T08\Dados%20e%20graficos\endividament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dos\apresenta&#231;&#227;o2000\orcamento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echamento%20Contabil\FC2010\Demonstrativos\Demonstrativo%20Controladoria%20-%20Contabil%2010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paula.pandini\AppData\Local\Microsoft\Windows\Temporary%20Internet%20Files\Content.IE5\IZEU5L26\2009\4T09\Documentos%20Base\Tabelas%20e%20Graficos\Planilha_Release_HGTX_4T09%200803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lat&#243;rios%20Trimestrais\2009\4T09\Documentos%20Base\Tabelas%20e%20Graficos\Planilha_Release_HGTX_4T09%200803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custo_r/ORC98/DR_MOD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paula.pandini\AppData\Local\Microsoft\Windows\Temporary%20Internet%20Files\Content.IE5\IZEU5L26\2009\1T09\Documentos%20Base\Tabelas%20base\Planilha_Release_HGTX_1T09%2023abr%20FIRB%20(com%20infos%20para%20Gas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lat&#243;rios%20Trimestrais\2009\1T09\Documentos%20Base\Tabelas%20base\Planilha_Release_HGTX_1T09%2023abr%20FIRB%20(com%20infos%20para%20Gas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_assessoria_pres_exec\2006\Or&#231;amento%202006%20Conselho%20Pleno\Planilhas%20de%20Apoio%20para%20Apresenta&#231;&#227;o\Investimentos%202006-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r&#231;amento\1999\Faturamento\ORCANOV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echamento%20Contabil\FC2010\Demonstrativos\Demonstrativo%20Controladoria%20-%20Contabil%201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Medial%20-%20Valuation%20(07-11)\Apoio\CCRmodel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Documents%20and%20Settings\Joao%20Andrade\My%20Documents\zFolders\01%20-%20Particular\BELGO\BEL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01\CUSTOS\Efraim\PLEXEL\ORCADEZ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_assessoria_pres_exec\Indicadores\2005\Or&#231;amento%2004%20a%2007\Bases%20Or&#231;ament&#225;rias\PROJE&#199;AO%202004%20com%20ajuste%20fat%20689mi\2004%20-%20real%20at&#233;%20fev%20e%20or&#231;ado%20de%20mar&#231;o%20&#224;%20dez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r&#231;amento\1999\Investimentos\invest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REG%202004\01%20Dir%20Exec%20Control%20e%20Audit\03%20Mar&#231;o\Resultados%20Filia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med01\publico\DOCUME~1\efr01311\CONFIG~1\Temp\C.Lotus.Notes.Data\Consolidacao%20Investimentos%20INFORMATICA_at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ividamento"/>
    </sheetNames>
    <definedNames>
      <definedName name="_xlbgnm.ari2" refersTo="#REF!"/>
      <definedName name="_xlbgnm.ari3" refersTo="#REF!"/>
      <definedName name="_xlbgnm.ari4" refersTo="#REF!"/>
      <definedName name="_xlbgnm.ari5" refersTo="#REF!"/>
      <definedName name="_xlbgnm.ari6" refersTo="#REF!"/>
      <definedName name="_xlbgnm.ari7" refersTo="#REF!"/>
      <definedName name="_xlbgnm.ari8" refersTo="#REF!"/>
      <definedName name="_xlbgnm.m10" refersTo="#REF!"/>
      <definedName name="_xlbgnm.m11" refersTo="#REF!"/>
      <definedName name="_xlbgnm.m2" refersTo="#REF!"/>
      <definedName name="_xlbgnm.m3" refersTo="#REF!"/>
      <definedName name="_xlbgnm.m4" refersTo="#REF!"/>
      <definedName name="_xlbgnm.m5" refersTo="#REF!"/>
      <definedName name="_xlbgnm.m6" refersTo="#REF!"/>
      <definedName name="_xlbgnm.m7" refersTo="#REF!"/>
      <definedName name="_xlbgnm.m8" refersTo="#REF!"/>
      <definedName name="_xlbgnm.m9" refersTo="#REF!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 marcas mes"/>
      <sheetName val="orcam marcas ano"/>
      <sheetName val="orcam ano peças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o"/>
      <sheetName val="FLUXO DE CAIXA"/>
      <sheetName val="BP"/>
      <sheetName val="DRE RL%"/>
      <sheetName val="DRE"/>
      <sheetName val="DFC Gerencial"/>
    </sheetNames>
    <sheetDataSet>
      <sheetData sheetId="0">
        <row r="4">
          <cell r="B4" t="str">
            <v>1T10</v>
          </cell>
        </row>
        <row r="5">
          <cell r="B5" t="str">
            <v>1T09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mput Incentivos"/>
      <sheetName val="Imput abertura com vendas"/>
      <sheetName val="Imput Fluxo de Caixa"/>
      <sheetName val="Input DRE"/>
      <sheetName val="Input DRE (part RL)"/>
      <sheetName val="INPUT BP"/>
      <sheetName val="Resultado Financeiro "/>
      <sheetName val="Trimestres"/>
      <sheetName val="Destaques Tri"/>
      <sheetName val="Destaques"/>
      <sheetName val="DETALHE 2009 HERING"/>
      <sheetName val="Desempenho Rede"/>
      <sheetName val="Reformas"/>
      <sheetName val="Quantidade Lojas"/>
      <sheetName val="Quantidade Lojas 1"/>
      <sheetName val="Receita Bruta"/>
      <sheetName val="Composição Receita Bruta"/>
      <sheetName val="Receita Bruta MI"/>
      <sheetName val="Vendas por Canal 4t"/>
      <sheetName val="Vendas por Canal"/>
      <sheetName val="Receita Bruta ME"/>
      <sheetName val="Comparativo"/>
      <sheetName val="Receita Líquida"/>
      <sheetName val="Lucro Bruto"/>
      <sheetName val="Plan2"/>
      <sheetName val="Plan1"/>
      <sheetName val="EBITDA"/>
      <sheetName val="EBITDA Base Comparavel"/>
      <sheetName val="Reconciliacão EBITDA"/>
      <sheetName val="Resultado Financeiro"/>
      <sheetName val="Lucro Líquido"/>
      <sheetName val="Endividamento"/>
      <sheetName val="Investimento"/>
      <sheetName val="CAPEX"/>
      <sheetName val="Tabela Endividamento"/>
      <sheetName val="Tabela Endividamento Tri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lan4"/>
      <sheetName val="Plan3"/>
      <sheetName val="Perspectivas"/>
      <sheetName val="HGTX3"/>
      <sheetName val="Performance da Ação"/>
      <sheetName val="IBOVESPA"/>
      <sheetName val="DRE Anexo"/>
      <sheetName val="DRE Anexo alterações"/>
      <sheetName val="DRE % RL"/>
      <sheetName val="DRE % RL nova"/>
      <sheetName val="DRE % RL nova (2)"/>
      <sheetName val="BP Anexo"/>
      <sheetName val="Producao"/>
      <sheetName val="Performance da Açã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2">
          <cell r="E22" t="str">
            <v>4T09</v>
          </cell>
        </row>
        <row r="29">
          <cell r="E29" t="str">
            <v>3Q09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mput Incentivos"/>
      <sheetName val="Imput abertura com vendas"/>
      <sheetName val="Imput Fluxo de Caixa"/>
      <sheetName val="Input DRE"/>
      <sheetName val="Input DRE (part RL)"/>
      <sheetName val="INPUT BP"/>
      <sheetName val="Resultado Financeiro "/>
      <sheetName val="Trimestres"/>
      <sheetName val="Destaques Tri"/>
      <sheetName val="Destaques"/>
      <sheetName val="DETALHE 2009 HERING"/>
      <sheetName val="Desempenho Rede"/>
      <sheetName val="Reformas"/>
      <sheetName val="Quantidade Lojas"/>
      <sheetName val="Quantidade Lojas 1"/>
      <sheetName val="Receita Bruta"/>
      <sheetName val="Composição Receita Bruta"/>
      <sheetName val="Receita Bruta MI"/>
      <sheetName val="Vendas por Canal 4t"/>
      <sheetName val="Vendas por Canal"/>
      <sheetName val="Receita Bruta ME"/>
      <sheetName val="Comparativo"/>
      <sheetName val="Receita Líquida"/>
      <sheetName val="Lucro Bruto"/>
      <sheetName val="Plan2"/>
      <sheetName val="Plan1"/>
      <sheetName val="EBITDA"/>
      <sheetName val="EBITDA Base Comparavel"/>
      <sheetName val="Reconciliacão EBITDA"/>
      <sheetName val="Resultado Financeiro"/>
      <sheetName val="Lucro Líquido"/>
      <sheetName val="Endividamento"/>
      <sheetName val="Investimento"/>
      <sheetName val="CAPEX"/>
      <sheetName val="Tabela Endividamento"/>
      <sheetName val="Tabela Endividamento Tri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lan4"/>
      <sheetName val="Plan3"/>
      <sheetName val="Perspectivas"/>
      <sheetName val="HGTX3"/>
      <sheetName val="Performance da Ação"/>
      <sheetName val="IBOVESPA"/>
      <sheetName val="DRE Anexo"/>
      <sheetName val="DRE Anexo alterações"/>
      <sheetName val="DRE % RL"/>
      <sheetName val="DRE % RL nova"/>
      <sheetName val="DRE % RL nova (2)"/>
      <sheetName val="BP Anexo"/>
      <sheetName val="Producao"/>
      <sheetName val="Performance da Ação (2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>
        <row r="22">
          <cell r="E22" t="str">
            <v>4T09</v>
          </cell>
        </row>
        <row r="29">
          <cell r="E29" t="str">
            <v>3Q09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T9"/>
      <sheetName val="UT9"/>
      <sheetName val="TRGR"/>
      <sheetName val="TRCS"/>
      <sheetName val="TRHER"/>
      <sheetName val="TRFS"/>
      <sheetName val="TRLIC"/>
      <sheetName val="TRWR"/>
      <sheetName val="TREXP"/>
      <sheetName val="TRUT"/>
      <sheetName val="DTRIM"/>
      <sheetName val="R"/>
      <sheetName val="O"/>
      <sheetName val="INDICE2"/>
      <sheetName val="Indice"/>
      <sheetName val="CONS"/>
      <sheetName val="TG"/>
      <sheetName val="UT"/>
      <sheetName val="FS"/>
      <sheetName val="LIC"/>
      <sheetName val="WR"/>
      <sheetName val="HER"/>
      <sheetName val="EXP"/>
      <sheetName val="UT1"/>
      <sheetName val="Módulo1"/>
      <sheetName val="macro"/>
      <sheetName val="DR_MOD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nput DRE"/>
      <sheetName val="INPUT BP"/>
      <sheetName val="Trimestres"/>
      <sheetName val="Destaques"/>
      <sheetName val="Quantidade Lojas"/>
      <sheetName val="Quantidade Lojas 1"/>
      <sheetName val="Desempenho Rede"/>
      <sheetName val="Receita Bruta"/>
      <sheetName val="Composição Receita Bruta"/>
      <sheetName val="Receita Bruta MI"/>
      <sheetName val="Vendas por Canal"/>
      <sheetName val="Receita Bruta ME"/>
      <sheetName val="Comparativo"/>
      <sheetName val="Receita Líquida"/>
      <sheetName val="Lucro Bruto"/>
      <sheetName val="EBITDA"/>
      <sheetName val="Reconciliacão EBITDA"/>
      <sheetName val="Resultado Financeiro"/>
      <sheetName val="Resultado Financeiro (2)"/>
      <sheetName val="Lucro Líquido"/>
      <sheetName val="Endividamento"/>
      <sheetName val="Investimento"/>
      <sheetName val="Tabela Endividamento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erformance da Ação"/>
      <sheetName val="Perspectivas"/>
      <sheetName val="HGTX3"/>
      <sheetName val="IBOVESPA"/>
      <sheetName val="DRE Anexo"/>
      <sheetName val="BP Anexo"/>
      <sheetName val="Plan1"/>
    </sheetNames>
    <sheetDataSet>
      <sheetData sheetId="0" refreshError="1"/>
      <sheetData sheetId="1" refreshError="1"/>
      <sheetData sheetId="2" refreshError="1"/>
      <sheetData sheetId="3">
        <row r="22">
          <cell r="E22" t="str">
            <v>1T09</v>
          </cell>
        </row>
        <row r="23">
          <cell r="E23" t="str">
            <v>1T08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nput DRE"/>
      <sheetName val="INPUT BP"/>
      <sheetName val="Trimestres"/>
      <sheetName val="Destaques"/>
      <sheetName val="Quantidade Lojas"/>
      <sheetName val="Quantidade Lojas 1"/>
      <sheetName val="Desempenho Rede"/>
      <sheetName val="Receita Bruta"/>
      <sheetName val="Composição Receita Bruta"/>
      <sheetName val="Receita Bruta MI"/>
      <sheetName val="Vendas por Canal"/>
      <sheetName val="Receita Bruta ME"/>
      <sheetName val="Comparativo"/>
      <sheetName val="Receita Líquida"/>
      <sheetName val="Lucro Bruto"/>
      <sheetName val="EBITDA"/>
      <sheetName val="Reconciliacão EBITDA"/>
      <sheetName val="Resultado Financeiro"/>
      <sheetName val="Resultado Financeiro (2)"/>
      <sheetName val="Lucro Líquido"/>
      <sheetName val="Endividamento"/>
      <sheetName val="Investimento"/>
      <sheetName val="Tabela Endividamento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erformance da Ação"/>
      <sheetName val="Perspectivas"/>
      <sheetName val="HGTX3"/>
      <sheetName val="IBOVESPA"/>
      <sheetName val="DRE Anexo"/>
      <sheetName val="BP Anexo"/>
      <sheetName val="Plan1"/>
    </sheetNames>
    <sheetDataSet>
      <sheetData sheetId="0" refreshError="1"/>
      <sheetData sheetId="1" refreshError="1"/>
      <sheetData sheetId="2" refreshError="1"/>
      <sheetData sheetId="3">
        <row r="22">
          <cell r="E22" t="str">
            <v>1T09</v>
          </cell>
        </row>
        <row r="23">
          <cell r="E23" t="str">
            <v>1T08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3)"/>
      <sheetName val="Pivot Table Diretorias"/>
      <sheetName val="Plan2"/>
      <sheetName val="PivotTable Invest-Desp"/>
      <sheetName val="Pivot Table Projetos"/>
      <sheetName val="Gráf1"/>
      <sheetName val="Pivot Table Dir. Mes-Mes"/>
      <sheetName val="Pivot Table COGNOS"/>
      <sheetName val="Tabelas"/>
      <sheetName val="Instruções"/>
      <sheetName val="Plan1"/>
      <sheetName val="Plan1 (2)"/>
      <sheetName val="3430107B SERVIÇOS DE INFORMÁTIC"/>
      <sheetName val="Dados"/>
      <sheetName val="DespesasOriginal"/>
      <sheetName val="Exempl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203</v>
          </cell>
          <cell r="B2" t="str">
            <v>203  RIVER DEPTO. DE MARKETING</v>
          </cell>
          <cell r="C2">
            <v>488</v>
          </cell>
          <cell r="D2" t="str">
            <v>.NÃO CADASTRADO</v>
          </cell>
          <cell r="F2" t="str">
            <v>BAU</v>
          </cell>
          <cell r="G2" t="str">
            <v>Hardware</v>
          </cell>
          <cell r="H2" t="str">
            <v>Ativo</v>
          </cell>
          <cell r="I2" t="str">
            <v>Ampliação</v>
          </cell>
          <cell r="J2" t="str">
            <v>Conselho</v>
          </cell>
          <cell r="K2" t="str">
            <v>Alocação Direta</v>
          </cell>
        </row>
        <row r="3">
          <cell r="A3">
            <v>300</v>
          </cell>
          <cell r="B3" t="str">
            <v>203  RIVER DEPTO. TELEMARKETING</v>
          </cell>
          <cell r="C3">
            <v>489</v>
          </cell>
          <cell r="D3" t="str">
            <v>Access Point Cisco</v>
          </cell>
          <cell r="F3" t="str">
            <v>Planej. Estratégico</v>
          </cell>
          <cell r="G3" t="str">
            <v>Software</v>
          </cell>
          <cell r="H3" t="str">
            <v>Rev TI</v>
          </cell>
          <cell r="I3" t="str">
            <v>Substituição</v>
          </cell>
          <cell r="J3" t="str">
            <v>Dir.Ex.Rec.Próprios</v>
          </cell>
          <cell r="K3" t="str">
            <v>Rateio</v>
          </cell>
        </row>
        <row r="4">
          <cell r="A4">
            <v>301</v>
          </cell>
          <cell r="B4" t="str">
            <v>203  RIVER DIR. ADJ. MARKETING</v>
          </cell>
          <cell r="C4">
            <v>491</v>
          </cell>
          <cell r="D4" t="str">
            <v>Aparelho de Fax</v>
          </cell>
          <cell r="F4" t="str">
            <v>Projetos Novos</v>
          </cell>
          <cell r="G4" t="str">
            <v>Serviços</v>
          </cell>
          <cell r="H4" t="str">
            <v>Cancelado</v>
          </cell>
          <cell r="J4" t="str">
            <v>Dir.Ex.Tecn.e Meios</v>
          </cell>
        </row>
        <row r="5">
          <cell r="A5">
            <v>302</v>
          </cell>
          <cell r="B5" t="str">
            <v>203  RIVER GER. MARKETING</v>
          </cell>
          <cell r="C5">
            <v>492</v>
          </cell>
          <cell r="D5" t="str">
            <v>Central Telefonica</v>
          </cell>
          <cell r="F5" t="str">
            <v>Despesa Recorrente</v>
          </cell>
          <cell r="G5" t="str">
            <v>Sistemas</v>
          </cell>
          <cell r="J5" t="str">
            <v>Dir.Ex.Fin.Plan.Estrat.</v>
          </cell>
        </row>
        <row r="6">
          <cell r="A6">
            <v>303</v>
          </cell>
          <cell r="B6" t="str">
            <v>203  RIVER GER. PESQUISA, RELAC. E DBM</v>
          </cell>
          <cell r="C6">
            <v>493</v>
          </cell>
          <cell r="D6" t="str">
            <v>Consolidação de Servidores</v>
          </cell>
          <cell r="G6" t="str">
            <v>Desp. Gerais</v>
          </cell>
          <cell r="J6" t="str">
            <v>Dir.Ex.Tec.R.Cred.</v>
          </cell>
        </row>
        <row r="7">
          <cell r="A7">
            <v>304</v>
          </cell>
          <cell r="B7" t="str">
            <v>203  RIVER SETOR JORNALISMO/OMBUDSMAN</v>
          </cell>
          <cell r="C7">
            <v>494</v>
          </cell>
          <cell r="D7" t="str">
            <v>Consultoria de Gestão de Projetos</v>
          </cell>
          <cell r="G7" t="str">
            <v>Processos</v>
          </cell>
          <cell r="J7" t="str">
            <v>Dir.Ex.Ctr.</v>
          </cell>
        </row>
        <row r="8">
          <cell r="A8">
            <v>305</v>
          </cell>
          <cell r="B8" t="str">
            <v>300  MOEMA CENTRAL DE GUIAS E AGENDAMENTO</v>
          </cell>
          <cell r="C8">
            <v>495</v>
          </cell>
          <cell r="D8" t="str">
            <v>Equipamento de Sistema de Ponto</v>
          </cell>
          <cell r="J8" t="str">
            <v>Dir.Ex.Clientes</v>
          </cell>
        </row>
        <row r="9">
          <cell r="A9">
            <v>306</v>
          </cell>
          <cell r="B9" t="str">
            <v>300  MOEMA CENTRO DE DIAGNÓSTICO 4 ANDAR</v>
          </cell>
          <cell r="C9">
            <v>496</v>
          </cell>
          <cell r="D9" t="str">
            <v>Data show</v>
          </cell>
          <cell r="J9" t="str">
            <v>Dir.Ex.RH</v>
          </cell>
        </row>
        <row r="10">
          <cell r="A10">
            <v>307</v>
          </cell>
          <cell r="B10" t="str">
            <v>300  MOEMA DEPTO DE FATURAMENTO HOSPITALAR</v>
          </cell>
          <cell r="C10">
            <v>497</v>
          </cell>
          <cell r="D10" t="str">
            <v>Desenvolvimento de Aplicação</v>
          </cell>
          <cell r="J10" t="str">
            <v>Dir Rel Institucionais</v>
          </cell>
        </row>
        <row r="11">
          <cell r="A11">
            <v>309</v>
          </cell>
          <cell r="B11" t="str">
            <v>300  MOEMA DEPTO. ADM. E DE ATEND. HOSPITALAR</v>
          </cell>
          <cell r="C11">
            <v>498</v>
          </cell>
          <cell r="D11" t="str">
            <v>Desenvolvimento de Processo</v>
          </cell>
          <cell r="J11" t="str">
            <v>Presidência</v>
          </cell>
        </row>
        <row r="12">
          <cell r="A12">
            <v>312</v>
          </cell>
          <cell r="B12" t="str">
            <v>300  MOEMA DEPTO. DE PROJETOS</v>
          </cell>
          <cell r="C12">
            <v>499</v>
          </cell>
          <cell r="D12" t="str">
            <v>Drive CD-R</v>
          </cell>
        </row>
        <row r="13">
          <cell r="A13">
            <v>314</v>
          </cell>
          <cell r="B13" t="str">
            <v>300  MOEMA DIRETORIA ADJ. ADM. REC. PRÓPRIOS</v>
          </cell>
          <cell r="C13">
            <v>501</v>
          </cell>
          <cell r="D13" t="str">
            <v>Drive CD-RW - Gravador de CD</v>
          </cell>
        </row>
        <row r="14">
          <cell r="A14">
            <v>315</v>
          </cell>
          <cell r="B14" t="str">
            <v>300  MOEMA DIRETORIA TECNICA HOSP.</v>
          </cell>
          <cell r="C14">
            <v>502</v>
          </cell>
          <cell r="D14" t="str">
            <v>Drive DVD</v>
          </cell>
        </row>
        <row r="15">
          <cell r="A15">
            <v>317</v>
          </cell>
          <cell r="B15" t="str">
            <v>300  MOEMA FAT HOSP RECEBE RATEIO</v>
          </cell>
          <cell r="C15">
            <v>503</v>
          </cell>
          <cell r="D15" t="str">
            <v>Drive DVD-RW - Gravador de DVD</v>
          </cell>
        </row>
        <row r="16">
          <cell r="A16">
            <v>318</v>
          </cell>
          <cell r="B16" t="str">
            <v>300  MOEMA GERENCIA ADM. HOSPITALAR</v>
          </cell>
          <cell r="C16">
            <v>504</v>
          </cell>
          <cell r="D16" t="str">
            <v>Fax</v>
          </cell>
        </row>
        <row r="17">
          <cell r="A17">
            <v>319</v>
          </cell>
          <cell r="B17" t="str">
            <v>300  MOEMA GERÊNCIA COMERCIAL HOSPITALAR</v>
          </cell>
          <cell r="C17">
            <v>510</v>
          </cell>
          <cell r="D17" t="str">
            <v>HardDisk</v>
          </cell>
        </row>
        <row r="18">
          <cell r="A18">
            <v>321</v>
          </cell>
          <cell r="B18" t="str">
            <v>300  MOEMA GERÊNCIA DE ENFERMAGEM</v>
          </cell>
          <cell r="C18">
            <v>512</v>
          </cell>
          <cell r="D18" t="str">
            <v>Impressora Código de Barras</v>
          </cell>
        </row>
        <row r="19">
          <cell r="A19">
            <v>323</v>
          </cell>
          <cell r="B19" t="str">
            <v>300  MOEMA H. MED. VISITAS CLT-COOPERADOS</v>
          </cell>
          <cell r="C19">
            <v>10000009</v>
          </cell>
          <cell r="D19" t="str">
            <v>Impressora DeskJet</v>
          </cell>
        </row>
        <row r="20">
          <cell r="A20">
            <v>324</v>
          </cell>
          <cell r="B20" t="str">
            <v>300  MOEMA H. MED. VISITAS P. J.</v>
          </cell>
          <cell r="C20">
            <v>10000109</v>
          </cell>
          <cell r="D20" t="str">
            <v>Impressora Laser  Out-sourcing</v>
          </cell>
        </row>
        <row r="21">
          <cell r="A21">
            <v>325</v>
          </cell>
          <cell r="B21" t="str">
            <v>300  MOEMA HONOR. MED. ANESTESIOLOGIA (PS)</v>
          </cell>
          <cell r="C21">
            <v>10000209</v>
          </cell>
          <cell r="D21" t="str">
            <v>Impressora Multifuncional</v>
          </cell>
        </row>
        <row r="22">
          <cell r="A22">
            <v>326</v>
          </cell>
          <cell r="B22" t="str">
            <v>300  MOEMA HONOR. MEDICOS CIRURGICO</v>
          </cell>
          <cell r="C22">
            <v>10000309</v>
          </cell>
          <cell r="D22" t="str">
            <v>Impressora Slip</v>
          </cell>
        </row>
        <row r="23">
          <cell r="A23">
            <v>327</v>
          </cell>
          <cell r="B23" t="str">
            <v>300  MOEMA HONOR. MEDICOS ORTOPEDIA (PS)</v>
          </cell>
          <cell r="C23">
            <v>10000409</v>
          </cell>
          <cell r="D23" t="str">
            <v>Infraestrutura de Rede</v>
          </cell>
        </row>
        <row r="24">
          <cell r="A24">
            <v>329</v>
          </cell>
          <cell r="B24" t="str">
            <v>300  MOEMA HONOR. MEDICOS PADU</v>
          </cell>
          <cell r="C24">
            <v>10000509</v>
          </cell>
          <cell r="D24" t="str">
            <v>Leitor Biometrico</v>
          </cell>
        </row>
        <row r="25">
          <cell r="A25">
            <v>330</v>
          </cell>
          <cell r="B25" t="str">
            <v>300  MOEMA HONOR. MEDICOS PEDIATRIA (PADU)</v>
          </cell>
          <cell r="C25">
            <v>10000609</v>
          </cell>
          <cell r="D25" t="str">
            <v>Leitor de Código de Barras</v>
          </cell>
        </row>
        <row r="26">
          <cell r="A26">
            <v>334</v>
          </cell>
          <cell r="B26" t="str">
            <v>300  MOEMA HONOR. MEDICOS PRONTO SOCORRO</v>
          </cell>
          <cell r="C26">
            <v>12300009</v>
          </cell>
          <cell r="D26" t="str">
            <v>Licença ACL - Auditoria</v>
          </cell>
        </row>
        <row r="27">
          <cell r="A27">
            <v>338</v>
          </cell>
          <cell r="B27" t="str">
            <v>300  MOEMA HONOR. MEDICOS U.T.I.</v>
          </cell>
          <cell r="C27">
            <v>13110109</v>
          </cell>
          <cell r="D27" t="str">
            <v>Licença Adobe Acrobat Std</v>
          </cell>
        </row>
        <row r="28">
          <cell r="A28">
            <v>339</v>
          </cell>
          <cell r="B28" t="str">
            <v>300  MOEMA HONOR. MEDICOS VISITAS</v>
          </cell>
          <cell r="C28">
            <v>16000009</v>
          </cell>
          <cell r="D28" t="str">
            <v>Licença Adobe Photoshop</v>
          </cell>
        </row>
        <row r="29">
          <cell r="A29">
            <v>340</v>
          </cell>
          <cell r="B29" t="str">
            <v>300  MOEMA REFORMA DO BLOCO A</v>
          </cell>
          <cell r="C29">
            <v>16010009</v>
          </cell>
          <cell r="D29" t="str">
            <v>Licença Corel Draw</v>
          </cell>
        </row>
        <row r="30">
          <cell r="A30">
            <v>342</v>
          </cell>
          <cell r="B30" t="str">
            <v>300  MOEMA REMOÇÕES</v>
          </cell>
          <cell r="C30">
            <v>16010209</v>
          </cell>
          <cell r="D30" t="str">
            <v>Licença de Anti-Vírus</v>
          </cell>
        </row>
        <row r="31">
          <cell r="A31">
            <v>344</v>
          </cell>
          <cell r="B31" t="str">
            <v>300  MOEMA REPASSE DE HONORÁRIOS MÉDICOS</v>
          </cell>
          <cell r="C31">
            <v>16011009</v>
          </cell>
          <cell r="D31" t="str">
            <v>Licença de Call Center</v>
          </cell>
        </row>
        <row r="32">
          <cell r="A32">
            <v>347</v>
          </cell>
          <cell r="B32" t="str">
            <v>300  MOEMA SEÇÃO ALMOXARIFADO C.CIRURGICO</v>
          </cell>
          <cell r="C32">
            <v>16020009</v>
          </cell>
          <cell r="D32" t="str">
            <v>Licença de ETL Cognos ( Extrator BI )</v>
          </cell>
        </row>
        <row r="33">
          <cell r="A33">
            <v>348</v>
          </cell>
          <cell r="B33" t="str">
            <v>300  MOEMA SEÇÃO ALMOXARIFADO SND</v>
          </cell>
          <cell r="C33">
            <v>16020109</v>
          </cell>
          <cell r="D33" t="str">
            <v>Licença de Metaframe</v>
          </cell>
        </row>
        <row r="34">
          <cell r="A34">
            <v>351</v>
          </cell>
          <cell r="B34" t="str">
            <v>300  MOEMA SEÇÃO ALMOXARIFADO UTI</v>
          </cell>
          <cell r="C34">
            <v>16020209</v>
          </cell>
          <cell r="D34" t="str">
            <v>Licença de Windows Terminal Server ( WTS )</v>
          </cell>
        </row>
        <row r="35">
          <cell r="A35">
            <v>354</v>
          </cell>
          <cell r="B35" t="str">
            <v>300  MOEMA SETOR 1º ANDAR APARTAMENTO</v>
          </cell>
          <cell r="C35">
            <v>16020309</v>
          </cell>
          <cell r="D35" t="str">
            <v>Licença Delphi</v>
          </cell>
        </row>
        <row r="36">
          <cell r="A36">
            <v>355</v>
          </cell>
          <cell r="B36" t="str">
            <v>300  MOEMA SETOR 1º ANDAR ENFERMARIA</v>
          </cell>
          <cell r="C36">
            <v>16020409</v>
          </cell>
          <cell r="D36" t="str">
            <v>Licença Easy Sync</v>
          </cell>
        </row>
        <row r="37">
          <cell r="A37">
            <v>358</v>
          </cell>
          <cell r="B37" t="str">
            <v>300  MOEMA SETOR 4° ANDAR APARTAMENTO</v>
          </cell>
          <cell r="C37">
            <v>16020509</v>
          </cell>
          <cell r="D37" t="str">
            <v>Licença Lotus Notes (US$ 148,00)</v>
          </cell>
        </row>
        <row r="38">
          <cell r="A38">
            <v>364</v>
          </cell>
          <cell r="B38" t="str">
            <v>300  MOEMA SETOR 4º ANDAR ENFERMARIA</v>
          </cell>
          <cell r="C38">
            <v>16020609</v>
          </cell>
          <cell r="D38" t="str">
            <v>Licença Mapinfo</v>
          </cell>
        </row>
        <row r="39">
          <cell r="A39">
            <v>368</v>
          </cell>
          <cell r="B39" t="str">
            <v>300  MOEMA SETOR 5° ANDAR APTO</v>
          </cell>
          <cell r="C39">
            <v>16020709</v>
          </cell>
          <cell r="D39" t="str">
            <v>Licença Office Professional</v>
          </cell>
        </row>
        <row r="40">
          <cell r="A40">
            <v>369</v>
          </cell>
          <cell r="B40" t="str">
            <v>300  MOEMA SETOR 5º ANDAR ENFERMARIA</v>
          </cell>
          <cell r="C40">
            <v>16020809</v>
          </cell>
          <cell r="D40" t="str">
            <v>Licença Office Standard</v>
          </cell>
        </row>
        <row r="41">
          <cell r="A41">
            <v>370</v>
          </cell>
          <cell r="B41" t="str">
            <v>300  MOEMA SETOR 6° ANDAR APARTAMENTO</v>
          </cell>
          <cell r="C41">
            <v>16020909</v>
          </cell>
          <cell r="D41" t="str">
            <v>Licença Options</v>
          </cell>
        </row>
        <row r="42">
          <cell r="A42">
            <v>371</v>
          </cell>
          <cell r="B42" t="str">
            <v>300  MOEMA SETOR 6º ANDAR ENFERMARIA</v>
          </cell>
          <cell r="C42">
            <v>16021409</v>
          </cell>
          <cell r="D42" t="str">
            <v>Licença Page Maker</v>
          </cell>
        </row>
        <row r="43">
          <cell r="A43">
            <v>372</v>
          </cell>
          <cell r="B43" t="str">
            <v>300  MOEMA SETOR 7° ANDAR APARTAMENTO</v>
          </cell>
          <cell r="C43">
            <v>16021509</v>
          </cell>
          <cell r="D43" t="str">
            <v>Licença Project</v>
          </cell>
        </row>
        <row r="44">
          <cell r="A44">
            <v>373</v>
          </cell>
          <cell r="B44" t="str">
            <v>300  MOEMA SETOR 7° ANDAR ENFERMARIA</v>
          </cell>
          <cell r="C44">
            <v>16030009</v>
          </cell>
          <cell r="D44" t="str">
            <v>Licença Project Server</v>
          </cell>
        </row>
        <row r="45">
          <cell r="A45">
            <v>375</v>
          </cell>
          <cell r="B45" t="str">
            <v>300  MOEMA SETOR 8° ANDAR APARTAMENTO</v>
          </cell>
          <cell r="C45">
            <v>16100009</v>
          </cell>
          <cell r="D45" t="str">
            <v>Licença Publishing</v>
          </cell>
        </row>
        <row r="46">
          <cell r="A46">
            <v>376</v>
          </cell>
          <cell r="B46" t="str">
            <v>300  MOEMA SETOR 8º ANDAR ENFERMARIA</v>
          </cell>
          <cell r="C46">
            <v>16100109</v>
          </cell>
          <cell r="D46" t="str">
            <v>Licença R4GL</v>
          </cell>
        </row>
        <row r="47">
          <cell r="A47">
            <v>377</v>
          </cell>
          <cell r="B47" t="str">
            <v>300  MOEMA SETOR AMB. HOSP. DE PRÉ-OPERATÓRIO</v>
          </cell>
          <cell r="C47">
            <v>16110009</v>
          </cell>
          <cell r="D47" t="str">
            <v>Licença RM</v>
          </cell>
        </row>
        <row r="48">
          <cell r="A48">
            <v>378</v>
          </cell>
          <cell r="B48" t="str">
            <v>300  MOEMA SETOR ASS. MEIO AMBIENTE</v>
          </cell>
          <cell r="C48">
            <v>16110109</v>
          </cell>
          <cell r="D48" t="str">
            <v>Licença SAS</v>
          </cell>
        </row>
        <row r="49">
          <cell r="A49">
            <v>379</v>
          </cell>
          <cell r="B49" t="str">
            <v>300  MOEMA SETOR AUDITÓRIO</v>
          </cell>
          <cell r="C49">
            <v>16110209</v>
          </cell>
          <cell r="D49" t="str">
            <v>Licença Visio Standard</v>
          </cell>
        </row>
        <row r="50">
          <cell r="A50">
            <v>384</v>
          </cell>
          <cell r="B50" t="str">
            <v>300  MOEMA SETOR BANCO DE SANGUE</v>
          </cell>
          <cell r="C50">
            <v>16110309</v>
          </cell>
          <cell r="D50" t="str">
            <v>Licença VMWare - Partição</v>
          </cell>
        </row>
        <row r="51">
          <cell r="A51">
            <v>385</v>
          </cell>
          <cell r="B51" t="str">
            <v>300  MOEMA SETOR CENTRO CIRÚRGICO</v>
          </cell>
          <cell r="C51">
            <v>16110409</v>
          </cell>
          <cell r="D51" t="str">
            <v>Licença Windows XP</v>
          </cell>
        </row>
        <row r="52">
          <cell r="A52">
            <v>386</v>
          </cell>
          <cell r="B52" t="str">
            <v>300  MOEMA SETOR CONFORTO MÉDICO</v>
          </cell>
          <cell r="C52">
            <v>16110509</v>
          </cell>
          <cell r="D52" t="str">
            <v>Licença WinZip</v>
          </cell>
        </row>
        <row r="53">
          <cell r="A53">
            <v>388</v>
          </cell>
          <cell r="B53" t="str">
            <v>300  MOEMA SETOR CONSULTAS</v>
          </cell>
          <cell r="C53">
            <v>16110609</v>
          </cell>
          <cell r="D53" t="str">
            <v>Maquina Fotografica Digital</v>
          </cell>
        </row>
        <row r="54">
          <cell r="A54">
            <v>389</v>
          </cell>
          <cell r="B54" t="str">
            <v>300  MOEMA SETOR CONTR.DE INFECÇÃO HOSPITALAR</v>
          </cell>
          <cell r="C54">
            <v>16110709</v>
          </cell>
          <cell r="D54" t="str">
            <v>Memória - Upgrade para 512 MB</v>
          </cell>
        </row>
        <row r="55">
          <cell r="A55">
            <v>391</v>
          </cell>
          <cell r="B55" t="str">
            <v>300  MOEMA SETOR DE ALMOXARIFADO</v>
          </cell>
          <cell r="C55">
            <v>16110809</v>
          </cell>
          <cell r="D55" t="str">
            <v>Microcomputador Padrão Celeron (Medial)</v>
          </cell>
        </row>
        <row r="56">
          <cell r="A56">
            <v>392</v>
          </cell>
          <cell r="B56" t="str">
            <v>300  MOEMA SETOR DE DENSITOMETRIA ÓSSEA</v>
          </cell>
          <cell r="C56">
            <v>16110909</v>
          </cell>
          <cell r="D56" t="str">
            <v>Microcomputador Padrão Pentium IV</v>
          </cell>
        </row>
        <row r="57">
          <cell r="A57">
            <v>393</v>
          </cell>
          <cell r="B57" t="str">
            <v>300  MOEMA SETOR DE ECOCARDIOGRAMA</v>
          </cell>
          <cell r="C57">
            <v>16111009</v>
          </cell>
          <cell r="D57" t="str">
            <v>Monitor 15"</v>
          </cell>
        </row>
        <row r="58">
          <cell r="A58">
            <v>394</v>
          </cell>
          <cell r="B58" t="str">
            <v>300  MOEMA SETOR DE ELEVADORES</v>
          </cell>
          <cell r="C58">
            <v>16111109</v>
          </cell>
          <cell r="D58" t="str">
            <v>Monitor 17"</v>
          </cell>
        </row>
        <row r="59">
          <cell r="A59">
            <v>395</v>
          </cell>
          <cell r="B59" t="str">
            <v>300  MOEMA SETOR DE HEMODINÂMICA</v>
          </cell>
          <cell r="C59">
            <v>16111609</v>
          </cell>
          <cell r="D59" t="str">
            <v>Monitor 19"</v>
          </cell>
        </row>
        <row r="60">
          <cell r="A60">
            <v>401</v>
          </cell>
          <cell r="B60" t="str">
            <v>300  MOEMA SETOR DE HOTELARIA</v>
          </cell>
          <cell r="C60">
            <v>16111709</v>
          </cell>
          <cell r="D60" t="str">
            <v>Monitor LCD</v>
          </cell>
        </row>
        <row r="61">
          <cell r="A61">
            <v>402</v>
          </cell>
          <cell r="B61" t="str">
            <v>300  MOEMA SETOR DE INFORMAÇÕES</v>
          </cell>
          <cell r="C61">
            <v>16111809</v>
          </cell>
          <cell r="D61" t="str">
            <v>Mouse</v>
          </cell>
        </row>
        <row r="62">
          <cell r="A62">
            <v>403</v>
          </cell>
          <cell r="B62" t="str">
            <v>300  MOEMA SETOR DE INTERNAÇÃO</v>
          </cell>
          <cell r="C62">
            <v>16111909</v>
          </cell>
          <cell r="D62" t="str">
            <v>Mouse Óptico</v>
          </cell>
        </row>
        <row r="63">
          <cell r="A63">
            <v>404</v>
          </cell>
          <cell r="B63" t="str">
            <v>300  MOEMA SETOR DE LIMPEZA</v>
          </cell>
          <cell r="C63">
            <v>16112009</v>
          </cell>
          <cell r="D63" t="str">
            <v>No-Break</v>
          </cell>
        </row>
        <row r="64">
          <cell r="A64">
            <v>405</v>
          </cell>
          <cell r="B64" t="str">
            <v>300  MOEMA SETOR DE LIQUOR</v>
          </cell>
          <cell r="C64">
            <v>16112109</v>
          </cell>
          <cell r="D64" t="str">
            <v>Notebook</v>
          </cell>
        </row>
        <row r="65">
          <cell r="A65">
            <v>406</v>
          </cell>
          <cell r="B65" t="str">
            <v>300  MOEMA SETOR DE MAMOGRAFIA</v>
          </cell>
          <cell r="C65">
            <v>16112309</v>
          </cell>
          <cell r="D65" t="str">
            <v>PABX</v>
          </cell>
        </row>
        <row r="66">
          <cell r="A66">
            <v>407</v>
          </cell>
          <cell r="B66" t="str">
            <v>300  MOEMA SETOR DE MANUTENÇÃO</v>
          </cell>
          <cell r="C66">
            <v>16112409</v>
          </cell>
          <cell r="D66" t="str">
            <v>PACS - Infra-estrutura</v>
          </cell>
        </row>
        <row r="67">
          <cell r="A67">
            <v>408</v>
          </cell>
          <cell r="B67" t="str">
            <v>300  MOEMA SETOR DE NUTRIÇÃO E DIETÉTICA</v>
          </cell>
          <cell r="C67">
            <v>16112509</v>
          </cell>
          <cell r="D67" t="str">
            <v>Palm Top</v>
          </cell>
        </row>
        <row r="68">
          <cell r="A68">
            <v>409</v>
          </cell>
          <cell r="B68" t="str">
            <v>300  MOEMA SETOR DE PESSOAL</v>
          </cell>
          <cell r="C68">
            <v>16112609</v>
          </cell>
          <cell r="D68" t="str">
            <v>Pen Drive 256MB</v>
          </cell>
        </row>
        <row r="69">
          <cell r="A69">
            <v>410</v>
          </cell>
          <cell r="B69" t="str">
            <v>300  MOEMA SETOR DE PORTARIA</v>
          </cell>
          <cell r="C69">
            <v>16112709</v>
          </cell>
          <cell r="D69" t="str">
            <v>Pen Drive 512MB</v>
          </cell>
        </row>
        <row r="70">
          <cell r="A70">
            <v>411</v>
          </cell>
          <cell r="B70" t="str">
            <v>300  MOEMA SETOR DE RAIO X</v>
          </cell>
          <cell r="C70">
            <v>16112809</v>
          </cell>
          <cell r="D70" t="str">
            <v>Portal - Aplicação Vertical</v>
          </cell>
        </row>
        <row r="71">
          <cell r="A71">
            <v>412</v>
          </cell>
          <cell r="B71" t="str">
            <v>300  MOEMA SETOR DE RESIDÊNCIA MÉDICA</v>
          </cell>
          <cell r="C71">
            <v>16112909</v>
          </cell>
          <cell r="D71" t="str">
            <v xml:space="preserve">Rack </v>
          </cell>
        </row>
        <row r="72">
          <cell r="A72">
            <v>413</v>
          </cell>
          <cell r="B72" t="str">
            <v>300  MOEMA SETOR DE RESSONÂNCIA MAGNÉTICA</v>
          </cell>
          <cell r="C72">
            <v>16113009</v>
          </cell>
          <cell r="D72" t="str">
            <v>Relogio de Ponto TCP/IP</v>
          </cell>
        </row>
        <row r="73">
          <cell r="A73">
            <v>414</v>
          </cell>
          <cell r="B73" t="str">
            <v>300  MOEMA SETOR DE ROUPARIA</v>
          </cell>
          <cell r="C73">
            <v>16113109</v>
          </cell>
          <cell r="D73" t="str">
            <v>Scanner</v>
          </cell>
        </row>
        <row r="74">
          <cell r="A74">
            <v>415</v>
          </cell>
          <cell r="B74" t="str">
            <v>300  MOEMA SETOR DE SERVIÇO SOCIAL</v>
          </cell>
          <cell r="C74">
            <v>16113209</v>
          </cell>
          <cell r="D74" t="str">
            <v>Serviços</v>
          </cell>
        </row>
        <row r="75">
          <cell r="A75">
            <v>416</v>
          </cell>
          <cell r="B75" t="str">
            <v>300  MOEMA SETOR DE SERVS. DE ARQUIVO MÉDICO</v>
          </cell>
          <cell r="C75">
            <v>16113309</v>
          </cell>
          <cell r="D75" t="str">
            <v>Servidor de Aplicação</v>
          </cell>
        </row>
        <row r="76">
          <cell r="A76">
            <v>417</v>
          </cell>
          <cell r="B76" t="str">
            <v>300  MOEMA SETOR DE TELEFONIA</v>
          </cell>
          <cell r="C76">
            <v>16120009</v>
          </cell>
          <cell r="D76" t="str">
            <v>Servidor Intel</v>
          </cell>
        </row>
        <row r="77">
          <cell r="A77">
            <v>418</v>
          </cell>
          <cell r="B77" t="str">
            <v>300  MOEMA SETOR DE TOMOGRAFIA</v>
          </cell>
          <cell r="C77">
            <v>16120109</v>
          </cell>
          <cell r="D77" t="str">
            <v>Servidor RISC</v>
          </cell>
        </row>
        <row r="78">
          <cell r="A78">
            <v>419</v>
          </cell>
          <cell r="B78" t="str">
            <v>300  MOEMA SETOR DE TRANSPORTES</v>
          </cell>
          <cell r="C78">
            <v>16120209</v>
          </cell>
          <cell r="D78" t="str">
            <v>Servidor Web</v>
          </cell>
        </row>
        <row r="79">
          <cell r="A79">
            <v>420</v>
          </cell>
          <cell r="B79" t="str">
            <v>300  MOEMA SETOR DE ULTRASSON</v>
          </cell>
          <cell r="C79">
            <v>16120309</v>
          </cell>
          <cell r="D79" t="str">
            <v>Sistema de CRM</v>
          </cell>
        </row>
        <row r="80">
          <cell r="A80">
            <v>421</v>
          </cell>
          <cell r="B80" t="str">
            <v>300  MOEMA SETOR EDUCAÇÃO CONTINUADA</v>
          </cell>
          <cell r="C80">
            <v>16120401</v>
          </cell>
          <cell r="D80" t="str">
            <v>Sistema em URA/CTI</v>
          </cell>
        </row>
        <row r="81">
          <cell r="A81">
            <v>423</v>
          </cell>
          <cell r="B81" t="str">
            <v>300  MOEMA SETOR ENDOSCOPIA</v>
          </cell>
          <cell r="C81">
            <v>16120402</v>
          </cell>
          <cell r="D81" t="str">
            <v>Software de Banco de Dados  Informix/DB2</v>
          </cell>
        </row>
        <row r="82">
          <cell r="A82">
            <v>424</v>
          </cell>
          <cell r="B82" t="str">
            <v>300  MOEMA SETOR FISIOTERAPIA</v>
          </cell>
          <cell r="C82">
            <v>16120403</v>
          </cell>
          <cell r="D82" t="str">
            <v>Software de Banco de Dados  Oracle</v>
          </cell>
        </row>
        <row r="83">
          <cell r="A83">
            <v>425</v>
          </cell>
          <cell r="B83" t="str">
            <v>300  MOEMA SETOR HELIPONTO</v>
          </cell>
          <cell r="C83">
            <v>16120404</v>
          </cell>
          <cell r="D83" t="str">
            <v>Software de Banco de Dados  SQL</v>
          </cell>
        </row>
        <row r="84">
          <cell r="A84">
            <v>431</v>
          </cell>
          <cell r="B84" t="str">
            <v>300  MOEMA SETOR HOSP. DIA INFANTIL</v>
          </cell>
          <cell r="C84">
            <v>16120405</v>
          </cell>
          <cell r="D84" t="str">
            <v>Software de EAS ( Enterprise Application Server )</v>
          </cell>
        </row>
        <row r="85">
          <cell r="A85">
            <v>433</v>
          </cell>
          <cell r="B85" t="str">
            <v>300  MOEMA SETOR HOSPITAL DIA</v>
          </cell>
          <cell r="C85">
            <v>16120409</v>
          </cell>
          <cell r="D85" t="str">
            <v>Software de Gerenciamento de FAX</v>
          </cell>
        </row>
        <row r="86">
          <cell r="A86">
            <v>436</v>
          </cell>
          <cell r="B86" t="str">
            <v>300  MOEMA SETOR HOSPITAL DIA TÉRREO</v>
          </cell>
          <cell r="C86">
            <v>16120509</v>
          </cell>
          <cell r="D86" t="str">
            <v>Software de Gerenciamento de Impressão</v>
          </cell>
        </row>
        <row r="87">
          <cell r="A87">
            <v>438</v>
          </cell>
          <cell r="B87" t="str">
            <v>300  MOEMA SETOR LABORATORIO</v>
          </cell>
          <cell r="C87">
            <v>16120609</v>
          </cell>
          <cell r="D87" t="str">
            <v>Switch de Rede</v>
          </cell>
        </row>
        <row r="88">
          <cell r="A88">
            <v>439</v>
          </cell>
          <cell r="B88" t="str">
            <v>300  MOEMA SETOR OBSERVAÇÃO P. SOCORRO</v>
          </cell>
          <cell r="C88">
            <v>16120709</v>
          </cell>
          <cell r="D88" t="str">
            <v>Teclado</v>
          </cell>
        </row>
        <row r="89">
          <cell r="A89">
            <v>448</v>
          </cell>
          <cell r="B89" t="str">
            <v>300  MOEMA SETOR P. SOCORRO INFANTIL</v>
          </cell>
          <cell r="C89">
            <v>16120909</v>
          </cell>
          <cell r="D89" t="str">
            <v>Telefone Digital Avaya - River Park / HMA</v>
          </cell>
        </row>
        <row r="90">
          <cell r="A90">
            <v>461</v>
          </cell>
          <cell r="B90" t="str">
            <v>300  MOEMA SETOR PADU</v>
          </cell>
          <cell r="C90">
            <v>16121009</v>
          </cell>
          <cell r="D90" t="str">
            <v>Telefone Digital Siemens</v>
          </cell>
        </row>
        <row r="91">
          <cell r="A91">
            <v>462</v>
          </cell>
          <cell r="B91" t="str">
            <v>300  MOEMA SETOR PRÉ - INTERNAÇÃO</v>
          </cell>
          <cell r="C91">
            <v>16121109</v>
          </cell>
          <cell r="D91" t="str">
            <v>Thin Client Padrão</v>
          </cell>
        </row>
        <row r="92">
          <cell r="A92">
            <v>463</v>
          </cell>
          <cell r="B92" t="str">
            <v>300  MOEMA SETOR PRONTO SOCORRO</v>
          </cell>
          <cell r="C92">
            <v>16121209</v>
          </cell>
          <cell r="D92" t="str">
            <v>VPN-1 Edge Appliance</v>
          </cell>
        </row>
        <row r="93">
          <cell r="A93">
            <v>466</v>
          </cell>
          <cell r="B93" t="str">
            <v>300  MOEMA SETOR QUIMIOTERAPIA</v>
          </cell>
          <cell r="C93">
            <v>16121309</v>
          </cell>
        </row>
        <row r="94">
          <cell r="A94">
            <v>469</v>
          </cell>
          <cell r="B94" t="str">
            <v>300  MOEMA SETOR TERAPIA SEMI INTENSIVA</v>
          </cell>
          <cell r="C94">
            <v>16121409</v>
          </cell>
        </row>
        <row r="95">
          <cell r="A95">
            <v>479</v>
          </cell>
          <cell r="B95" t="str">
            <v>300  MOEMA SETOR U.T.I. ADULTOS</v>
          </cell>
          <cell r="C95">
            <v>16121501</v>
          </cell>
        </row>
        <row r="96">
          <cell r="A96">
            <v>480</v>
          </cell>
          <cell r="B96" t="str">
            <v>300  MOEMA SETOR U.T.I. PEDIÁTRICA</v>
          </cell>
          <cell r="C96">
            <v>16121509</v>
          </cell>
        </row>
        <row r="97">
          <cell r="A97">
            <v>483</v>
          </cell>
          <cell r="B97" t="str">
            <v>300  MOEMA SETOR UTI NEONATAL</v>
          </cell>
          <cell r="C97">
            <v>16121609</v>
          </cell>
        </row>
        <row r="98">
          <cell r="A98">
            <v>484</v>
          </cell>
          <cell r="B98" t="str">
            <v>300  PROJETO BNDES NOVO HOSPITAL</v>
          </cell>
          <cell r="C98">
            <v>16121709</v>
          </cell>
        </row>
        <row r="99">
          <cell r="A99">
            <v>485</v>
          </cell>
          <cell r="B99" t="str">
            <v>300  PROJETO MOEMA 7º ANDAR</v>
          </cell>
          <cell r="C99">
            <v>16121809</v>
          </cell>
        </row>
        <row r="100">
          <cell r="A100">
            <v>486</v>
          </cell>
          <cell r="B100" t="str">
            <v>300  PROJETO MOEMA AMPLIAÇÃO U.T.I</v>
          </cell>
          <cell r="C100">
            <v>16121909</v>
          </cell>
        </row>
        <row r="101">
          <cell r="A101">
            <v>487</v>
          </cell>
          <cell r="B101" t="str">
            <v>300  PROJETO MOEMA CONSULTAS</v>
          </cell>
          <cell r="C101">
            <v>16122009</v>
          </cell>
        </row>
        <row r="102">
          <cell r="A102">
            <v>488</v>
          </cell>
          <cell r="B102" t="str">
            <v>300  PROJETO MOEMA LACTÁRIO</v>
          </cell>
          <cell r="C102">
            <v>16122109</v>
          </cell>
        </row>
        <row r="103">
          <cell r="A103">
            <v>489</v>
          </cell>
          <cell r="B103" t="str">
            <v>300  PROJETO MOEMA PRÉ-INTERNAÇÃO</v>
          </cell>
          <cell r="C103">
            <v>16122209</v>
          </cell>
        </row>
        <row r="104">
          <cell r="A104">
            <v>491</v>
          </cell>
          <cell r="B104" t="str">
            <v>300  PROJETO MOEMA QUIMIOTERAPIA</v>
          </cell>
          <cell r="C104">
            <v>16122309</v>
          </cell>
        </row>
        <row r="105">
          <cell r="A105">
            <v>492</v>
          </cell>
          <cell r="B105" t="str">
            <v>300  UNIDADE HOSPITALAR RMGPR 595 MOEMA</v>
          </cell>
          <cell r="C105">
            <v>16122409</v>
          </cell>
        </row>
        <row r="106">
          <cell r="A106">
            <v>493</v>
          </cell>
          <cell r="B106" t="str">
            <v>300  UNIDADE HOSPITALAR RMGRP 550 MOEMA</v>
          </cell>
          <cell r="C106">
            <v>16122509</v>
          </cell>
        </row>
        <row r="107">
          <cell r="A107">
            <v>494</v>
          </cell>
          <cell r="B107" t="str">
            <v>300  UNIDADE HOSPITALAR RMGRP 591 MOEMA</v>
          </cell>
          <cell r="C107">
            <v>16122609</v>
          </cell>
        </row>
        <row r="108">
          <cell r="A108">
            <v>495</v>
          </cell>
          <cell r="B108" t="str">
            <v>301  PROJETO STO. AMARO UTI PEDIATRICA</v>
          </cell>
          <cell r="C108">
            <v>16122709</v>
          </cell>
        </row>
        <row r="109">
          <cell r="A109">
            <v>496</v>
          </cell>
          <cell r="B109" t="str">
            <v>301  STO. AMARO AMB. DE ALEITAMENTO MATERNO</v>
          </cell>
          <cell r="C109">
            <v>16122909</v>
          </cell>
        </row>
        <row r="110">
          <cell r="A110">
            <v>497</v>
          </cell>
          <cell r="B110" t="str">
            <v>301  STO. AMARO AMB. DE ESTOMATERAPIA</v>
          </cell>
          <cell r="C110">
            <v>16123309</v>
          </cell>
        </row>
        <row r="111">
          <cell r="A111">
            <v>498</v>
          </cell>
          <cell r="B111" t="str">
            <v>301  STO. AMARO APARTAMENTO</v>
          </cell>
          <cell r="C111">
            <v>16130009</v>
          </cell>
        </row>
        <row r="112">
          <cell r="A112">
            <v>499</v>
          </cell>
          <cell r="B112" t="str">
            <v>301  STO. AMARO DEPTO.ADM.E DE ATEND.HOSPITALAR</v>
          </cell>
          <cell r="C112">
            <v>16130109</v>
          </cell>
        </row>
        <row r="113">
          <cell r="A113">
            <v>501</v>
          </cell>
          <cell r="B113" t="str">
            <v>301  STO. AMARO DEPTO.DE ENFERMAGEM</v>
          </cell>
          <cell r="C113">
            <v>16130209</v>
          </cell>
        </row>
        <row r="114">
          <cell r="A114">
            <v>502</v>
          </cell>
          <cell r="B114" t="str">
            <v>301  STO. AMARO DIRETORIA HOSPITALAR</v>
          </cell>
          <cell r="C114">
            <v>16130309</v>
          </cell>
        </row>
        <row r="115">
          <cell r="A115">
            <v>503</v>
          </cell>
          <cell r="B115" t="str">
            <v>301  STO. AMARO ENFERMARIA</v>
          </cell>
          <cell r="C115">
            <v>16130409</v>
          </cell>
        </row>
        <row r="116">
          <cell r="A116">
            <v>504</v>
          </cell>
          <cell r="B116" t="str">
            <v>301  STO. AMARO GERÊNCIA ADM. HOSPITALAR</v>
          </cell>
          <cell r="C116">
            <v>16130509</v>
          </cell>
        </row>
        <row r="117">
          <cell r="A117">
            <v>506</v>
          </cell>
          <cell r="B117" t="str">
            <v>301  STO. AMARO GERÊNCIA CLÍNICA</v>
          </cell>
          <cell r="C117">
            <v>16130609</v>
          </cell>
        </row>
        <row r="118">
          <cell r="A118">
            <v>507</v>
          </cell>
          <cell r="B118" t="str">
            <v>301  STO. AMARO H. MED. VISITAS CLT-COOPERADOS</v>
          </cell>
          <cell r="C118">
            <v>16130709</v>
          </cell>
        </row>
        <row r="119">
          <cell r="A119">
            <v>508</v>
          </cell>
          <cell r="B119" t="str">
            <v>301  STO. AMARO H. MED. VISITAS P. J.</v>
          </cell>
          <cell r="C119">
            <v>16200009</v>
          </cell>
        </row>
        <row r="120">
          <cell r="A120">
            <v>509</v>
          </cell>
          <cell r="B120" t="str">
            <v>301  STO. AMARO HONOR. MED. PEDIATRIA (PADU)</v>
          </cell>
          <cell r="C120">
            <v>16210009</v>
          </cell>
        </row>
        <row r="121">
          <cell r="A121">
            <v>510</v>
          </cell>
          <cell r="B121" t="str">
            <v>301  STO. AMARO HONOR. MEDICOS CIRÚRGICO</v>
          </cell>
          <cell r="C121">
            <v>16300009</v>
          </cell>
        </row>
        <row r="122">
          <cell r="A122">
            <v>511</v>
          </cell>
          <cell r="B122" t="str">
            <v>301  STO. AMARO HONOR. MEDICOS OBSTETRICIA</v>
          </cell>
          <cell r="C122">
            <v>16400009</v>
          </cell>
        </row>
        <row r="123">
          <cell r="A123">
            <v>512</v>
          </cell>
          <cell r="B123" t="str">
            <v>301  STO. AMARO HONOR. MEDICOS ORTOPEDIA (PS)</v>
          </cell>
          <cell r="C123">
            <v>20000009</v>
          </cell>
        </row>
        <row r="124">
          <cell r="A124">
            <v>514</v>
          </cell>
          <cell r="B124" t="str">
            <v>301  STO. AMARO HONOR. MEDICOS PADU</v>
          </cell>
        </row>
        <row r="125">
          <cell r="A125">
            <v>520</v>
          </cell>
        </row>
        <row r="126">
          <cell r="A126">
            <v>522</v>
          </cell>
          <cell r="B126" t="str">
            <v>301  STO. AMARO HONOR. MEDICOS PRONTO SOCORRO</v>
          </cell>
          <cell r="C126">
            <v>20000109</v>
          </cell>
        </row>
        <row r="127">
          <cell r="A127">
            <v>523</v>
          </cell>
          <cell r="B127" t="str">
            <v>301  STO. AMARO HONOR. MEDICOS U.T.I.</v>
          </cell>
          <cell r="C127">
            <v>20000209</v>
          </cell>
        </row>
        <row r="128">
          <cell r="A128">
            <v>524</v>
          </cell>
          <cell r="B128" t="str">
            <v>301  STO. AMARO HONOR. MEDICOS VISITAS</v>
          </cell>
          <cell r="C128">
            <v>23110109</v>
          </cell>
        </row>
        <row r="129">
          <cell r="A129">
            <v>525</v>
          </cell>
          <cell r="B129" t="str">
            <v>301  STO. AMARO HONOR.MED. ANESTESIOLOGIA (CC)</v>
          </cell>
          <cell r="C129">
            <v>26000009</v>
          </cell>
        </row>
        <row r="130">
          <cell r="A130">
            <v>526</v>
          </cell>
          <cell r="B130" t="str">
            <v>301  STO. AMARO HONOR.MED. NEONATOLOGIA/BERÇÁRIO</v>
          </cell>
          <cell r="C130">
            <v>26010109</v>
          </cell>
        </row>
        <row r="131">
          <cell r="A131">
            <v>527</v>
          </cell>
          <cell r="B131" t="str">
            <v>301  STO. AMARO LABORATORIO</v>
          </cell>
          <cell r="C131">
            <v>26010209</v>
          </cell>
        </row>
        <row r="132">
          <cell r="A132">
            <v>528</v>
          </cell>
          <cell r="B132" t="str">
            <v>301  STO. AMARO REMOÇÕES</v>
          </cell>
          <cell r="C132">
            <v>26020009</v>
          </cell>
        </row>
        <row r="133">
          <cell r="A133">
            <v>529</v>
          </cell>
          <cell r="B133" t="str">
            <v>301  STO. AMARO REPASSE DE HONORÁRIOS MÉDICOS</v>
          </cell>
          <cell r="C133">
            <v>26020109</v>
          </cell>
        </row>
        <row r="134">
          <cell r="A134">
            <v>530</v>
          </cell>
          <cell r="B134" t="str">
            <v>301  STO. AMARO SEÇÃO FARMÁCIA</v>
          </cell>
          <cell r="C134">
            <v>26020209</v>
          </cell>
        </row>
        <row r="135">
          <cell r="A135">
            <v>706</v>
          </cell>
          <cell r="B135" t="str">
            <v>301  STO. AMARO SEÇÃO RETAGUARDA DO PS</v>
          </cell>
          <cell r="C135">
            <v>26020309</v>
          </cell>
        </row>
        <row r="136">
          <cell r="A136">
            <v>707</v>
          </cell>
          <cell r="B136" t="str">
            <v>301  STO. AMARO SETOR 1° ANDAR APARTAMENTO</v>
          </cell>
          <cell r="C136">
            <v>26020409</v>
          </cell>
        </row>
        <row r="137">
          <cell r="A137">
            <v>708</v>
          </cell>
          <cell r="B137" t="str">
            <v>301  STO. AMARO SETOR 1° ANDAR ENFERMARIA</v>
          </cell>
          <cell r="C137">
            <v>26020509</v>
          </cell>
        </row>
        <row r="138">
          <cell r="A138">
            <v>709</v>
          </cell>
          <cell r="B138" t="str">
            <v>301  STO. AMARO SETOR 2° ANDAR ENFERMARIA</v>
          </cell>
          <cell r="C138">
            <v>26020609</v>
          </cell>
        </row>
        <row r="139">
          <cell r="A139">
            <v>763</v>
          </cell>
          <cell r="B139" t="str">
            <v>301  STO. AMARO SETOR 2º ANDAR APARTAMENTO</v>
          </cell>
          <cell r="C139">
            <v>26020709</v>
          </cell>
        </row>
        <row r="140">
          <cell r="A140">
            <v>764</v>
          </cell>
          <cell r="B140" t="str">
            <v>301  STO. AMARO SETOR 3° ANDAR APARTAMENTO</v>
          </cell>
          <cell r="C140">
            <v>26020809</v>
          </cell>
        </row>
        <row r="141">
          <cell r="A141" t="str">
            <v>AD</v>
          </cell>
          <cell r="B141" t="str">
            <v>301  STO. AMARO SETOR 3° ANDAR ENFERMARIA</v>
          </cell>
          <cell r="C141">
            <v>26020909</v>
          </cell>
        </row>
        <row r="142">
          <cell r="A142" t="str">
            <v>RP</v>
          </cell>
          <cell r="B142" t="str">
            <v>301  STO. AMARO SETOR AMB.HOSP. PRÉ-OPERATÓRIO</v>
          </cell>
          <cell r="C142">
            <v>26021009</v>
          </cell>
        </row>
        <row r="143">
          <cell r="A143" t="str">
            <v>HMA</v>
          </cell>
          <cell r="B143" t="str">
            <v>301  STO. AMARO SETOR BANCO DE SANGUE</v>
          </cell>
          <cell r="C143">
            <v>26021109</v>
          </cell>
        </row>
        <row r="144">
          <cell r="A144">
            <v>767</v>
          </cell>
          <cell r="B144" t="str">
            <v>301  STO. AMARO SETOR BERÇÁRIO</v>
          </cell>
          <cell r="C144">
            <v>26021409</v>
          </cell>
        </row>
        <row r="145">
          <cell r="B145" t="str">
            <v>301  STO. AMARO SETOR BERÇÁRIO EXTERNO</v>
          </cell>
          <cell r="C145">
            <v>26021509</v>
          </cell>
        </row>
        <row r="146">
          <cell r="B146" t="str">
            <v>301  STO. AMARO SETOR CENTRO CIRÚRGICO</v>
          </cell>
          <cell r="C146">
            <v>26100009</v>
          </cell>
        </row>
        <row r="147">
          <cell r="B147" t="str">
            <v>301  STO. AMARO SETOR CONTR.DE INFEC.HOSPITALAR</v>
          </cell>
          <cell r="C147">
            <v>26110009</v>
          </cell>
        </row>
        <row r="148">
          <cell r="B148" t="str">
            <v>301  STO. AMARO SETOR DE ALMOX. C. CIRURGICO</v>
          </cell>
          <cell r="C148">
            <v>26110109</v>
          </cell>
        </row>
        <row r="149">
          <cell r="B149" t="str">
            <v>301  STO. AMARO SETOR DE ALMOXARIFADO</v>
          </cell>
          <cell r="C149">
            <v>26110201</v>
          </cell>
        </row>
        <row r="150">
          <cell r="B150" t="str">
            <v>301  STO. AMARO SETOR DE ALMOXARIFADO SND</v>
          </cell>
          <cell r="C150">
            <v>26110209</v>
          </cell>
        </row>
        <row r="151">
          <cell r="B151" t="str">
            <v>301  STO. AMARO SETOR DE ALMOXARIFADO UTI</v>
          </cell>
          <cell r="C151">
            <v>26110309</v>
          </cell>
        </row>
        <row r="152">
          <cell r="B152" t="str">
            <v>301  STO. AMARO SETOR DE ELEVADORES</v>
          </cell>
          <cell r="C152">
            <v>26110409</v>
          </cell>
        </row>
        <row r="153">
          <cell r="B153" t="str">
            <v>301  STO. AMARO SETOR DE FATURAMENTO HOSPITALAR</v>
          </cell>
          <cell r="C153">
            <v>26110509</v>
          </cell>
        </row>
        <row r="154">
          <cell r="B154" t="str">
            <v>301  STO. AMARO SETOR DE INFORMAÇÕES</v>
          </cell>
          <cell r="C154">
            <v>26110609</v>
          </cell>
        </row>
        <row r="155">
          <cell r="B155" t="str">
            <v>301  STO. AMARO SETOR DE INTERNAÇÃO</v>
          </cell>
          <cell r="C155">
            <v>26110709</v>
          </cell>
        </row>
        <row r="156">
          <cell r="B156" t="str">
            <v>301  STO. AMARO SETOR DE LIMPEZA</v>
          </cell>
          <cell r="C156">
            <v>26110809</v>
          </cell>
        </row>
        <row r="157">
          <cell r="B157" t="str">
            <v>301  STO. AMARO SETOR DE LIQUOR</v>
          </cell>
          <cell r="C157">
            <v>26110909</v>
          </cell>
        </row>
        <row r="158">
          <cell r="B158" t="str">
            <v>301  STO. AMARO SETOR DE MANUTENÇÃO</v>
          </cell>
          <cell r="C158">
            <v>26111009</v>
          </cell>
        </row>
        <row r="159">
          <cell r="B159" t="str">
            <v>301  STO. AMARO SETOR DE NUTRIÇÃO E DIETÉTICA</v>
          </cell>
          <cell r="C159">
            <v>26111109</v>
          </cell>
        </row>
        <row r="160">
          <cell r="B160" t="str">
            <v>301  STO. AMARO SETOR DE PESSOAL</v>
          </cell>
          <cell r="C160">
            <v>26111209</v>
          </cell>
        </row>
        <row r="161">
          <cell r="B161" t="str">
            <v>301  STO. AMARO SETOR DE PORTARIA</v>
          </cell>
          <cell r="C161">
            <v>26111309</v>
          </cell>
        </row>
        <row r="162">
          <cell r="B162" t="str">
            <v>301  STO. AMARO SETOR DE RAIO X CDI</v>
          </cell>
          <cell r="C162">
            <v>26111409</v>
          </cell>
        </row>
        <row r="163">
          <cell r="B163" t="str">
            <v>301  STO. AMARO SETOR DE RAIO X P. SOCORRO</v>
          </cell>
          <cell r="C163">
            <v>26111509</v>
          </cell>
        </row>
        <row r="164">
          <cell r="B164" t="str">
            <v>301  STO. AMARO SETOR DE ROUPARIA</v>
          </cell>
          <cell r="C164">
            <v>26111609</v>
          </cell>
        </row>
        <row r="165">
          <cell r="B165" t="str">
            <v>301  STO. AMARO SETOR DE SERV.DE ARQU. MÉDICO</v>
          </cell>
          <cell r="C165">
            <v>26111709</v>
          </cell>
        </row>
        <row r="166">
          <cell r="B166" t="str">
            <v>301  STO. AMARO SETOR DE SERVIÇO SOCIAL</v>
          </cell>
          <cell r="C166">
            <v>26111809</v>
          </cell>
        </row>
        <row r="167">
          <cell r="B167" t="str">
            <v>301  STO. AMARO SETOR DE TELEFONIA</v>
          </cell>
          <cell r="C167">
            <v>26111909</v>
          </cell>
        </row>
        <row r="168">
          <cell r="B168" t="str">
            <v>301  STO. AMARO SETOR DE TOMOGRAFIA</v>
          </cell>
          <cell r="C168">
            <v>26112009</v>
          </cell>
        </row>
        <row r="169">
          <cell r="B169" t="str">
            <v>301  STO. AMARO SETOR DE ULTRASSON</v>
          </cell>
          <cell r="C169">
            <v>26112109</v>
          </cell>
        </row>
        <row r="170">
          <cell r="B170" t="str">
            <v>301  STO. AMARO SETOR ECOCARDIOGRAMA</v>
          </cell>
          <cell r="C170">
            <v>26112209</v>
          </cell>
        </row>
        <row r="171">
          <cell r="B171" t="str">
            <v>301  STO. AMARO SETOR EDUCAÇÃO CONTINUADA</v>
          </cell>
          <cell r="C171">
            <v>26112309</v>
          </cell>
        </row>
        <row r="172">
          <cell r="B172" t="str">
            <v>301  STO. AMARO SETOR ENDOSCOPIA</v>
          </cell>
          <cell r="C172">
            <v>26112409</v>
          </cell>
        </row>
        <row r="173">
          <cell r="B173" t="str">
            <v>301  STO. AMARO SETOR FISIOTERAPIA</v>
          </cell>
          <cell r="C173">
            <v>26112509</v>
          </cell>
        </row>
        <row r="174">
          <cell r="B174" t="str">
            <v>301  STO. AMARO SETOR HOSP. DIA FEMININO</v>
          </cell>
          <cell r="C174">
            <v>26112609</v>
          </cell>
        </row>
        <row r="175">
          <cell r="B175" t="str">
            <v>301  STO. AMARO SETOR HOSP. DIA INFANTIL</v>
          </cell>
          <cell r="C175">
            <v>26112709</v>
          </cell>
        </row>
        <row r="176">
          <cell r="B176" t="str">
            <v>301  STO. AMARO SETOR HOSP. DIA MASCULINO</v>
          </cell>
          <cell r="C176">
            <v>26112809</v>
          </cell>
        </row>
        <row r="177">
          <cell r="B177" t="str">
            <v>301  STO. AMARO SETOR HOSPITAL DIA</v>
          </cell>
          <cell r="C177">
            <v>26112909</v>
          </cell>
        </row>
        <row r="178">
          <cell r="B178" t="str">
            <v>301  STO. AMARO SETOR MATERNIDADE</v>
          </cell>
          <cell r="C178">
            <v>26120009</v>
          </cell>
        </row>
        <row r="179">
          <cell r="B179" t="str">
            <v>301  STO. AMARO SETOR PRONTO ATEND. ADULTO</v>
          </cell>
          <cell r="C179">
            <v>26120109</v>
          </cell>
        </row>
        <row r="180">
          <cell r="B180" t="str">
            <v>301  STO. AMARO SETOR PRONTO ATEND. INFANTIL</v>
          </cell>
          <cell r="C180">
            <v>26120209</v>
          </cell>
        </row>
        <row r="181">
          <cell r="B181" t="str">
            <v>301  STO. AMARO SETOR PRONTO SOCORRO</v>
          </cell>
          <cell r="C181">
            <v>26120309</v>
          </cell>
        </row>
        <row r="182">
          <cell r="B182" t="str">
            <v>301  STO. AMARO SETOR PRONTO SOCORRO INFANTIL</v>
          </cell>
          <cell r="C182">
            <v>26120401</v>
          </cell>
        </row>
        <row r="183">
          <cell r="B183" t="str">
            <v>301  STO. AMARO SETOR RAIO X P. ATENDIMENTO</v>
          </cell>
          <cell r="C183">
            <v>26120402</v>
          </cell>
        </row>
        <row r="184">
          <cell r="B184" t="str">
            <v>301  STO. AMARO SETOR TERREO APTO.</v>
          </cell>
          <cell r="C184">
            <v>26120403</v>
          </cell>
        </row>
        <row r="185">
          <cell r="B185" t="str">
            <v>301  STO. AMARO SETOR TERREO ENF.</v>
          </cell>
          <cell r="C185">
            <v>26120404</v>
          </cell>
        </row>
        <row r="186">
          <cell r="B186" t="str">
            <v>301  STO. AMARO SETOR U.T.I. ADULTOS</v>
          </cell>
          <cell r="C186">
            <v>26120409</v>
          </cell>
        </row>
        <row r="187">
          <cell r="B187" t="str">
            <v>301  STO. AMARO SETOR U.T.I. PEDIÁTRICA</v>
          </cell>
          <cell r="C187">
            <v>26120509</v>
          </cell>
        </row>
        <row r="188">
          <cell r="B188" t="str">
            <v>301  STO. AMARO SETOR UTI NEONATAL</v>
          </cell>
          <cell r="C188">
            <v>26120609</v>
          </cell>
        </row>
        <row r="189">
          <cell r="B189" t="str">
            <v>301  UNIDADE HOSPITALAR CERQ CESAR STO. AMARO</v>
          </cell>
          <cell r="C189">
            <v>26120709</v>
          </cell>
        </row>
        <row r="190">
          <cell r="B190" t="str">
            <v>301  UNIDADE HOSPITALAR MARIO L LEAO STO. AMARO</v>
          </cell>
          <cell r="C190">
            <v>26120809</v>
          </cell>
        </row>
        <row r="191">
          <cell r="B191" t="str">
            <v>301  UNIDADE HOSPITALAR RIO BRANCO STO. AMARO</v>
          </cell>
          <cell r="C191">
            <v>26120909</v>
          </cell>
        </row>
        <row r="192">
          <cell r="B192" t="str">
            <v>302  CH. FLORA AMB. DE ESTOMATERAPIA</v>
          </cell>
          <cell r="C192">
            <v>26121009</v>
          </cell>
        </row>
        <row r="193">
          <cell r="B193" t="str">
            <v>302  CH. FLORA ASSISTÊNCIA MÉDICA DIRIGIDA</v>
          </cell>
          <cell r="C193">
            <v>26121109</v>
          </cell>
        </row>
        <row r="194">
          <cell r="B194" t="str">
            <v>302  CH. FLORA ATENDIMENTO DOMICILIAR</v>
          </cell>
          <cell r="C194">
            <v>26121209</v>
          </cell>
        </row>
        <row r="195">
          <cell r="B195" t="str">
            <v>302  CH. FLORA DEPTO. MÉDICO</v>
          </cell>
          <cell r="C195">
            <v>26121309</v>
          </cell>
        </row>
        <row r="196">
          <cell r="B196" t="str">
            <v>302  CH. FLORA DEPTO.ADM.E DE ATEND.HOSPITALAR</v>
          </cell>
          <cell r="C196">
            <v>26121409</v>
          </cell>
        </row>
        <row r="197">
          <cell r="B197" t="str">
            <v>302  CH. FLORA DEPTO.DE ENFERMAGEM</v>
          </cell>
          <cell r="C197">
            <v>26121501</v>
          </cell>
        </row>
        <row r="198">
          <cell r="B198" t="str">
            <v>302  CH. FLORA DIVISÃO TÉCNICA HOSPITALAR</v>
          </cell>
          <cell r="C198">
            <v>26121609</v>
          </cell>
        </row>
        <row r="199">
          <cell r="B199" t="str">
            <v>302  CH. FLORA ECÔNOMUS</v>
          </cell>
          <cell r="C199">
            <v>26121709</v>
          </cell>
        </row>
        <row r="200">
          <cell r="B200" t="str">
            <v>302  CH. FLORA EXTRA MEDIAL</v>
          </cell>
          <cell r="C200">
            <v>26122309</v>
          </cell>
        </row>
        <row r="201">
          <cell r="B201" t="str">
            <v>302  CH. FLORA GERÊNCIA CLÍNICA</v>
          </cell>
          <cell r="C201">
            <v>26122409</v>
          </cell>
        </row>
        <row r="202">
          <cell r="B202" t="str">
            <v>302  CH. FLORA H. MED. VISITAS CLT-COOPERADOS</v>
          </cell>
          <cell r="C202">
            <v>26122509</v>
          </cell>
        </row>
        <row r="203">
          <cell r="B203" t="str">
            <v>302  CH. FLORA H. MED. VISITAS P. J.</v>
          </cell>
          <cell r="C203">
            <v>26122609</v>
          </cell>
        </row>
        <row r="204">
          <cell r="B204" t="str">
            <v>302  CH. FLORA HONOR. MEDICOS ORTOPEDIA (PS)</v>
          </cell>
          <cell r="C204">
            <v>26122709</v>
          </cell>
        </row>
        <row r="205">
          <cell r="B205" t="str">
            <v>302  CH. FLORA HONOR. MEDICOS PRONTO SOCORRO</v>
          </cell>
          <cell r="C205">
            <v>26122809</v>
          </cell>
        </row>
        <row r="206">
          <cell r="B206" t="str">
            <v>302  CH. FLORA HONOR. MEDICOS U.T.I.</v>
          </cell>
          <cell r="C206">
            <v>26122909</v>
          </cell>
        </row>
        <row r="207">
          <cell r="B207" t="str">
            <v>302  CH. FLORA HONOR. MEDICOS VISITAS</v>
          </cell>
          <cell r="C207">
            <v>30000009</v>
          </cell>
        </row>
        <row r="208">
          <cell r="B208" t="str">
            <v>302  CH. FLORA INTERNAÇÃO PARTICULAR</v>
          </cell>
          <cell r="C208">
            <v>33110109</v>
          </cell>
        </row>
        <row r="209">
          <cell r="B209" t="str">
            <v>302  CH. FLORA ISS</v>
          </cell>
          <cell r="C209">
            <v>36000009</v>
          </cell>
        </row>
        <row r="210">
          <cell r="B210" t="str">
            <v>302  CH. FLORA LABORATORIO</v>
          </cell>
          <cell r="C210">
            <v>36010109</v>
          </cell>
        </row>
        <row r="211">
          <cell r="B211" t="str">
            <v>302  CH. FLORA PARTICULAR</v>
          </cell>
          <cell r="C211">
            <v>36010209</v>
          </cell>
        </row>
        <row r="212">
          <cell r="B212" t="str">
            <v>302  CH. FLORA PRONTO SOCORRO PARTICULAR</v>
          </cell>
          <cell r="C212">
            <v>36020009</v>
          </cell>
        </row>
        <row r="213">
          <cell r="B213" t="str">
            <v>302  CH. FLORA RAIO-X PARTICULAR</v>
          </cell>
          <cell r="C213">
            <v>36020109</v>
          </cell>
        </row>
        <row r="214">
          <cell r="B214" t="str">
            <v>302  CH. FLORA REMOÇÕES</v>
          </cell>
          <cell r="C214">
            <v>36020209</v>
          </cell>
        </row>
        <row r="215">
          <cell r="B215" t="str">
            <v>302  CH. FLORA REPASSE DE HONORÁRIOS MÉDICOS</v>
          </cell>
          <cell r="C215">
            <v>36020309</v>
          </cell>
        </row>
        <row r="216">
          <cell r="B216" t="str">
            <v>302  CH. FLORA SEÇÃO FARMÁCIA</v>
          </cell>
          <cell r="C216">
            <v>36020409</v>
          </cell>
        </row>
        <row r="217">
          <cell r="B217" t="str">
            <v>302  CH. FLORA SEÇÃO QUIMIOTERAPIA</v>
          </cell>
          <cell r="C217">
            <v>36020509</v>
          </cell>
        </row>
        <row r="218">
          <cell r="B218" t="str">
            <v>302  CH. FLORA SETOR 1° ANDAR APARTAMENTO</v>
          </cell>
          <cell r="C218">
            <v>36021209</v>
          </cell>
        </row>
        <row r="219">
          <cell r="B219" t="str">
            <v>302  CH. FLORA SETOR 1º ANDAR ENFERMARIA</v>
          </cell>
          <cell r="C219">
            <v>36021309</v>
          </cell>
        </row>
        <row r="220">
          <cell r="B220" t="str">
            <v>302  CH. FLORA SETOR BANCO DE SANGUE</v>
          </cell>
          <cell r="C220">
            <v>36021409</v>
          </cell>
        </row>
        <row r="221">
          <cell r="B221" t="str">
            <v>302  CH. FLORA SETOR CLINICO GERIATRIA</v>
          </cell>
          <cell r="C221">
            <v>36021509</v>
          </cell>
        </row>
        <row r="222">
          <cell r="B222" t="str">
            <v>302  CH. FLORA SETOR CLÍNICO PEDIATRIA</v>
          </cell>
          <cell r="C222">
            <v>36100009</v>
          </cell>
        </row>
        <row r="223">
          <cell r="B223" t="str">
            <v>302  CH. FLORA SETOR DE ALMOXARIFADO</v>
          </cell>
          <cell r="C223">
            <v>36110001</v>
          </cell>
        </row>
        <row r="224">
          <cell r="B224" t="str">
            <v>302  CH. FLORA SETOR DE ALMOXARIFADO SND</v>
          </cell>
          <cell r="C224">
            <v>36110009</v>
          </cell>
        </row>
        <row r="225">
          <cell r="B225" t="str">
            <v>302  CH. FLORA SETOR DE ELEVADORES</v>
          </cell>
          <cell r="C225">
            <v>36110109</v>
          </cell>
        </row>
        <row r="226">
          <cell r="B226" t="str">
            <v>302  CH. FLORA SETOR DE FATURAMENTO HOSPITALAR</v>
          </cell>
          <cell r="C226">
            <v>36110209</v>
          </cell>
        </row>
        <row r="227">
          <cell r="B227" t="str">
            <v>302  CH. FLORA SETOR DE INFORMAÇÕES</v>
          </cell>
          <cell r="C227">
            <v>36110509</v>
          </cell>
        </row>
        <row r="228">
          <cell r="B228" t="str">
            <v>302  CH. FLORA SETOR DE INTERNAÇÃO</v>
          </cell>
          <cell r="C228">
            <v>36110709</v>
          </cell>
        </row>
        <row r="229">
          <cell r="B229" t="str">
            <v>302  CH. FLORA SETOR DE LIMPEZA</v>
          </cell>
          <cell r="C229">
            <v>36110909</v>
          </cell>
        </row>
        <row r="230">
          <cell r="B230" t="str">
            <v>302  CH. FLORA SETOR DE LIQUOR</v>
          </cell>
          <cell r="C230">
            <v>36111109</v>
          </cell>
        </row>
        <row r="231">
          <cell r="B231" t="str">
            <v>302  CH. FLORA SETOR DE MANUTENÇÃO</v>
          </cell>
          <cell r="C231">
            <v>36112209</v>
          </cell>
        </row>
        <row r="232">
          <cell r="B232" t="str">
            <v>302  CH. FLORA SETOR DE NUTRIÇÃO E DIETÉTICA</v>
          </cell>
          <cell r="C232">
            <v>36112409</v>
          </cell>
        </row>
        <row r="233">
          <cell r="B233" t="str">
            <v>302  CH. FLORA SETOR DE PESSOAL</v>
          </cell>
          <cell r="C233">
            <v>36112609</v>
          </cell>
        </row>
        <row r="234">
          <cell r="B234" t="str">
            <v>302  CH. FLORA SETOR DE PORTARIA</v>
          </cell>
          <cell r="C234">
            <v>36112709</v>
          </cell>
        </row>
        <row r="235">
          <cell r="B235" t="str">
            <v>302  CH. FLORA SETOR DE RAIO X</v>
          </cell>
          <cell r="C235">
            <v>36112809</v>
          </cell>
        </row>
        <row r="236">
          <cell r="B236" t="str">
            <v>302  CH. FLORA SETOR DE ROUPARIA</v>
          </cell>
          <cell r="C236">
            <v>36112909</v>
          </cell>
        </row>
        <row r="237">
          <cell r="B237" t="str">
            <v>302  CH. FLORA SETOR DE SERV.DE ARQU.MÉDICO</v>
          </cell>
          <cell r="C237">
            <v>36120009</v>
          </cell>
        </row>
        <row r="238">
          <cell r="B238" t="str">
            <v>302  CH. FLORA SETOR DE SERVIÇO SOCIAL</v>
          </cell>
          <cell r="C238">
            <v>36120109</v>
          </cell>
        </row>
        <row r="239">
          <cell r="B239" t="str">
            <v>302  CH. FLORA SETOR DE TELEFONIA</v>
          </cell>
          <cell r="C239">
            <v>36120209</v>
          </cell>
        </row>
        <row r="240">
          <cell r="B240" t="str">
            <v>302  CH. FLORA SETOR DE ULTRASSON</v>
          </cell>
          <cell r="C240">
            <v>36120309</v>
          </cell>
        </row>
        <row r="241">
          <cell r="B241" t="str">
            <v>302  CH. FLORA SETOR ECOCARDIOGRAMA</v>
          </cell>
          <cell r="C241">
            <v>36120401</v>
          </cell>
        </row>
        <row r="242">
          <cell r="B242" t="str">
            <v>302  CH. FLORA SETOR ENDOSCOPIA</v>
          </cell>
          <cell r="C242">
            <v>36120402</v>
          </cell>
        </row>
        <row r="243">
          <cell r="B243" t="str">
            <v>302  CH. FLORA SETOR FISIOTERAPIA</v>
          </cell>
          <cell r="C243">
            <v>36120409</v>
          </cell>
        </row>
        <row r="244">
          <cell r="B244" t="str">
            <v>302  CH. FLORA SETOR HOSPITAL DIA ANTIGO</v>
          </cell>
          <cell r="C244">
            <v>36120509</v>
          </cell>
        </row>
        <row r="245">
          <cell r="B245" t="str">
            <v>302  CH. FLORA SETOR INFEC.HOSP/EDUC.CONTINUAD</v>
          </cell>
          <cell r="C245">
            <v>36120609</v>
          </cell>
        </row>
        <row r="246">
          <cell r="B246" t="str">
            <v>302  CH. FLORA SETOR PRONTO SOCORRO</v>
          </cell>
          <cell r="C246">
            <v>36120709</v>
          </cell>
        </row>
        <row r="247">
          <cell r="B247" t="str">
            <v>302  CH. FLORA SETOR SUB-SOLO ENFERMARIA</v>
          </cell>
          <cell r="C247">
            <v>36120909</v>
          </cell>
        </row>
        <row r="248">
          <cell r="B248" t="str">
            <v>302  CH. FLORA SETOR TÉRREO APARTAMENTO</v>
          </cell>
          <cell r="C248">
            <v>36121109</v>
          </cell>
        </row>
        <row r="249">
          <cell r="B249" t="str">
            <v>302  CH. FLORA SETOR TÉRREO ENFERMARIA</v>
          </cell>
          <cell r="C249">
            <v>36121209</v>
          </cell>
        </row>
        <row r="250">
          <cell r="B250" t="str">
            <v>302  CH. FLORA SETOR U.T.I. ADULTOS</v>
          </cell>
          <cell r="C250">
            <v>36121309</v>
          </cell>
        </row>
        <row r="251">
          <cell r="B251" t="str">
            <v>302  CH. FLORA ULTRASSON PARTICULAR</v>
          </cell>
          <cell r="C251">
            <v>36121409</v>
          </cell>
        </row>
        <row r="252">
          <cell r="B252" t="str">
            <v>302  UNIDADE HOSPITALAR CHÁCARA FLORA</v>
          </cell>
          <cell r="C252">
            <v>36121501</v>
          </cell>
        </row>
        <row r="253">
          <cell r="B253" t="str">
            <v>303  BRIGADEIRO COLETIVO VIVABEM-ST</v>
          </cell>
          <cell r="C253">
            <v>36121609</v>
          </cell>
        </row>
        <row r="254">
          <cell r="B254" t="str">
            <v>303  BRIGADEIRO INDIV./FAM.VIVABEM -ST</v>
          </cell>
          <cell r="C254">
            <v>36121709</v>
          </cell>
        </row>
        <row r="255">
          <cell r="B255" t="str">
            <v>303  BRIGADEIRO REPASSE DE HONORARIOS MEDICOS</v>
          </cell>
          <cell r="C255">
            <v>36122309</v>
          </cell>
        </row>
        <row r="256">
          <cell r="B256" t="str">
            <v>303  BRIGADEIRO SECAO MEDICINA PREVENTIVA</v>
          </cell>
          <cell r="C256">
            <v>36122409</v>
          </cell>
        </row>
        <row r="257">
          <cell r="B257" t="str">
            <v>303  BRIGADEIRO SETOR ADMINISTRAÇÃO</v>
          </cell>
          <cell r="C257">
            <v>36122509</v>
          </cell>
        </row>
        <row r="258">
          <cell r="B258" t="str">
            <v>303  BRIGADEIRO SETOR AUDIOMETRIA</v>
          </cell>
          <cell r="C258">
            <v>36122609</v>
          </cell>
        </row>
        <row r="259">
          <cell r="B259" t="str">
            <v>303  BRIGADEIRO SETOR CIRURGIA UROLÓGICA</v>
          </cell>
          <cell r="C259">
            <v>36122709</v>
          </cell>
        </row>
        <row r="260">
          <cell r="B260" t="str">
            <v>303  BRIGADEIRO SETOR CLÍNICO CONSULTAS</v>
          </cell>
          <cell r="C260">
            <v>40000009</v>
          </cell>
        </row>
        <row r="261">
          <cell r="B261" t="str">
            <v>303  BRIGADEIRO SETOR COLPOSCOPIA</v>
          </cell>
          <cell r="C261">
            <v>100000009</v>
          </cell>
        </row>
        <row r="262">
          <cell r="B262" t="str">
            <v>303  BRIGADEIRO SETOR DENSITOMETRIA ÓSSEA</v>
          </cell>
          <cell r="C262">
            <v>105410109</v>
          </cell>
        </row>
        <row r="263">
          <cell r="B263" t="str">
            <v>303  BRIGADEIRO SETOR ELETROCARDIOGRAMA</v>
          </cell>
          <cell r="C263">
            <v>105420109</v>
          </cell>
        </row>
        <row r="264">
          <cell r="B264" t="str">
            <v>303  BRIGADEIRO SETOR ENDOSC.DIGESTIVA ALTA</v>
          </cell>
          <cell r="C264">
            <v>105420209</v>
          </cell>
        </row>
        <row r="265">
          <cell r="B265" t="str">
            <v>303  BRIGADEIRO SETOR LABORATÓRIO</v>
          </cell>
          <cell r="C265">
            <v>105420409</v>
          </cell>
        </row>
        <row r="266">
          <cell r="B266" t="str">
            <v>303  BRIGADEIRO SETOR MAMOGRAFIA</v>
          </cell>
          <cell r="C266">
            <v>105420509</v>
          </cell>
        </row>
        <row r="267">
          <cell r="B267" t="str">
            <v>303  BRIGADEIRO SETOR PEQUENA CIRURGIA</v>
          </cell>
          <cell r="C267">
            <v>105420609</v>
          </cell>
        </row>
        <row r="268">
          <cell r="B268" t="str">
            <v>303  BRIGADEIRO SETOR PR. DE FUNÇÃO PULMONAR</v>
          </cell>
          <cell r="C268">
            <v>105420809</v>
          </cell>
        </row>
        <row r="269">
          <cell r="B269" t="str">
            <v>303  BRIGADEIRO SETOR PROCEDIMENTOS</v>
          </cell>
          <cell r="C269">
            <v>105420909</v>
          </cell>
        </row>
        <row r="270">
          <cell r="B270" t="str">
            <v>303  BRIGADEIRO SETOR PRONTO ATENDIMENTO</v>
          </cell>
          <cell r="C270">
            <v>105421009</v>
          </cell>
        </row>
        <row r="271">
          <cell r="B271" t="str">
            <v>303  BRIGADEIRO SETOR RAIO X</v>
          </cell>
          <cell r="C271">
            <v>105421109</v>
          </cell>
        </row>
        <row r="272">
          <cell r="B272" t="str">
            <v>303  BRIGADEIRO SETOR ULTRASSONOGRAFIA</v>
          </cell>
          <cell r="C272">
            <v>105421209</v>
          </cell>
        </row>
        <row r="273">
          <cell r="B273" t="str">
            <v>303  CENTRO MÉDICO BRIGADEIRO</v>
          </cell>
          <cell r="C273">
            <v>105421409</v>
          </cell>
        </row>
        <row r="274">
          <cell r="B274" t="str">
            <v>304  C. GOMES COLETIVO VIVABEM-ST</v>
          </cell>
          <cell r="C274">
            <v>105421509</v>
          </cell>
        </row>
        <row r="275">
          <cell r="B275" t="str">
            <v>304  C. GOMES INDIV./FAM.VIVABEM -ST</v>
          </cell>
          <cell r="C275">
            <v>105421609</v>
          </cell>
        </row>
        <row r="276">
          <cell r="B276" t="str">
            <v>304  C. GOMES REPASSE DE HONORARIOS MEDICOS</v>
          </cell>
          <cell r="C276">
            <v>105421809</v>
          </cell>
        </row>
        <row r="277">
          <cell r="B277" t="str">
            <v>304  C. GOMES SETOR ADMINISTRAÇÃO</v>
          </cell>
          <cell r="C277">
            <v>105421909</v>
          </cell>
        </row>
        <row r="278">
          <cell r="B278" t="str">
            <v>304  C. GOMES SETOR CIRURGIA UROLÓGICA</v>
          </cell>
          <cell r="C278">
            <v>105422009</v>
          </cell>
        </row>
        <row r="279">
          <cell r="B279" t="str">
            <v>304  C. GOMES SETOR CLÍNICO CONSULTAS</v>
          </cell>
          <cell r="C279">
            <v>106010209</v>
          </cell>
        </row>
        <row r="280">
          <cell r="B280" t="str">
            <v>304  C. GOMES SETOR COLPOSCOPIA</v>
          </cell>
          <cell r="C280">
            <v>110000009</v>
          </cell>
        </row>
        <row r="281">
          <cell r="B281" t="str">
            <v>304  C. GOMES SETOR DE AUDIOMETRIA</v>
          </cell>
          <cell r="C281">
            <v>115410109</v>
          </cell>
        </row>
        <row r="282">
          <cell r="B282" t="str">
            <v>304  C. GOMES SETOR ECOCARDIOGRAMA</v>
          </cell>
          <cell r="C282">
            <v>115420109</v>
          </cell>
        </row>
        <row r="283">
          <cell r="B283" t="str">
            <v>304  C. GOMES SETOR ELETROCARDIOGRAMA</v>
          </cell>
          <cell r="C283">
            <v>115420309</v>
          </cell>
        </row>
        <row r="284">
          <cell r="B284" t="str">
            <v>304  C. GOMES SETOR ELETROENCÉFALOGRAMA</v>
          </cell>
          <cell r="C284">
            <v>115420409</v>
          </cell>
        </row>
        <row r="285">
          <cell r="B285" t="str">
            <v>304  C. GOMES SETOR ENDOSCOPIA DIGESTIVA ALTA</v>
          </cell>
          <cell r="C285">
            <v>115420509</v>
          </cell>
        </row>
        <row r="286">
          <cell r="B286" t="str">
            <v>304  C. GOMES SETOR LABORATÓRIO</v>
          </cell>
          <cell r="C286">
            <v>115420709</v>
          </cell>
        </row>
        <row r="287">
          <cell r="B287" t="str">
            <v>304  C. GOMES SETOR OFTALMOLOGIA</v>
          </cell>
          <cell r="C287">
            <v>115420909</v>
          </cell>
        </row>
        <row r="288">
          <cell r="B288" t="str">
            <v>304  C. GOMES SETOR PEQUENA CIRURGIA</v>
          </cell>
          <cell r="C288">
            <v>115421009</v>
          </cell>
        </row>
        <row r="289">
          <cell r="B289" t="str">
            <v>304  C. GOMES SETOR PR. DE FUNÇÃO PULMONAR</v>
          </cell>
          <cell r="C289">
            <v>115421109</v>
          </cell>
        </row>
        <row r="290">
          <cell r="B290" t="str">
            <v>304  C. GOMES SETOR PROCEDIMENTOS</v>
          </cell>
          <cell r="C290">
            <v>115421209</v>
          </cell>
        </row>
        <row r="291">
          <cell r="B291" t="str">
            <v>304  C. GOMES SETOR RAIO X</v>
          </cell>
          <cell r="C291">
            <v>115421309</v>
          </cell>
        </row>
        <row r="292">
          <cell r="B292" t="str">
            <v>304  C. GOMES SETOR ULTRASSONOGRAFIA</v>
          </cell>
          <cell r="C292">
            <v>115421409</v>
          </cell>
        </row>
        <row r="293">
          <cell r="B293" t="str">
            <v>304  CENTRO MÉDICO CARLOS GOMES</v>
          </cell>
          <cell r="C293">
            <v>115421509</v>
          </cell>
        </row>
        <row r="294">
          <cell r="B294" t="str">
            <v>305  CENTRO MÉDICO ZONA LESTE</v>
          </cell>
          <cell r="C294">
            <v>115421609</v>
          </cell>
        </row>
        <row r="295">
          <cell r="B295" t="str">
            <v>305  Z LESTE COLETIVO VIVABEM-ST</v>
          </cell>
          <cell r="C295">
            <v>115421809</v>
          </cell>
        </row>
        <row r="296">
          <cell r="B296" t="str">
            <v>305  Z LESTE INDIV./FAM.VIVABEM -ST</v>
          </cell>
          <cell r="C296">
            <v>115422009</v>
          </cell>
        </row>
        <row r="297">
          <cell r="B297" t="str">
            <v>305  Z LESTE REPASSE DE HONORARIOS MEDICOS</v>
          </cell>
          <cell r="C297">
            <v>116010209</v>
          </cell>
        </row>
        <row r="298">
          <cell r="B298" t="str">
            <v>305  Z LESTE SETOR ADMINISTRAÇÃO</v>
          </cell>
          <cell r="C298">
            <v>120000009</v>
          </cell>
        </row>
        <row r="299">
          <cell r="B299" t="str">
            <v>305  Z LESTE SETOR AUDIOMETRIA</v>
          </cell>
          <cell r="C299">
            <v>125410109</v>
          </cell>
        </row>
        <row r="300">
          <cell r="B300" t="str">
            <v>305  Z LESTE SETOR CIRURGIA UROLÓGICA</v>
          </cell>
          <cell r="C300">
            <v>125420109</v>
          </cell>
        </row>
        <row r="301">
          <cell r="B301" t="str">
            <v>305  Z LESTE SETOR CLÍNICO CONSULTAS</v>
          </cell>
          <cell r="C301">
            <v>125420409</v>
          </cell>
        </row>
        <row r="302">
          <cell r="B302" t="str">
            <v>305  Z LESTE SETOR COLPOSCOPIA</v>
          </cell>
          <cell r="C302">
            <v>125420509</v>
          </cell>
        </row>
        <row r="303">
          <cell r="B303" t="str">
            <v>305  Z LESTE SETOR DENSITOMETRIA</v>
          </cell>
          <cell r="C303">
            <v>125420609</v>
          </cell>
        </row>
        <row r="304">
          <cell r="B304" t="str">
            <v>305  Z LESTE SETOR ECOCARDIOGRAMA</v>
          </cell>
          <cell r="C304">
            <v>125420709</v>
          </cell>
        </row>
        <row r="305">
          <cell r="B305" t="str">
            <v>305  Z LESTE SETOR ELETROCARDIOGRAMA</v>
          </cell>
          <cell r="C305">
            <v>125420809</v>
          </cell>
        </row>
        <row r="306">
          <cell r="B306" t="str">
            <v>305  Z LESTE SETOR ENDOSC.DIGESTIVA ALTA</v>
          </cell>
          <cell r="C306">
            <v>125420909</v>
          </cell>
        </row>
        <row r="307">
          <cell r="B307" t="str">
            <v>305  Z LESTE SETOR LABORATÓRIO</v>
          </cell>
          <cell r="C307">
            <v>125421009</v>
          </cell>
        </row>
        <row r="308">
          <cell r="B308" t="str">
            <v>305  Z LESTE SETOR MAMOGRAFIA</v>
          </cell>
          <cell r="C308">
            <v>125421109</v>
          </cell>
        </row>
        <row r="309">
          <cell r="B309" t="str">
            <v>305  Z LESTE SETOR ORTOPEDIA</v>
          </cell>
          <cell r="C309">
            <v>125421209</v>
          </cell>
        </row>
        <row r="310">
          <cell r="B310" t="str">
            <v>305  Z LESTE SETOR PEQUENA CIRURGIA</v>
          </cell>
          <cell r="C310">
            <v>125421409</v>
          </cell>
        </row>
        <row r="311">
          <cell r="B311" t="str">
            <v>305  Z LESTE SETOR PR. DE FUNÇÃO PULMONAR</v>
          </cell>
          <cell r="C311">
            <v>125421509</v>
          </cell>
        </row>
        <row r="312">
          <cell r="B312" t="str">
            <v>305  Z LESTE SETOR PROCEDIMENTOS</v>
          </cell>
          <cell r="C312">
            <v>125421609</v>
          </cell>
        </row>
        <row r="313">
          <cell r="B313" t="str">
            <v>305  Z LESTE SETOR RAIO X</v>
          </cell>
          <cell r="C313">
            <v>125421709</v>
          </cell>
        </row>
        <row r="314">
          <cell r="B314" t="str">
            <v>305  Z LESTE SETOR ULTRASSONOGRAFIA</v>
          </cell>
          <cell r="C314">
            <v>125421809</v>
          </cell>
        </row>
        <row r="315">
          <cell r="B315" t="str">
            <v>306  CENTRO MÉDICO ZONA OESTE</v>
          </cell>
          <cell r="C315">
            <v>125422009</v>
          </cell>
        </row>
        <row r="316">
          <cell r="B316" t="str">
            <v>306  PROJETO CENTRO MÉDICO ZONA OESTE</v>
          </cell>
          <cell r="C316">
            <v>126010209</v>
          </cell>
        </row>
        <row r="317">
          <cell r="B317" t="str">
            <v>306  Z OESTE COLETIVO VIVABEM-ST</v>
          </cell>
          <cell r="C317">
            <v>130000009</v>
          </cell>
        </row>
        <row r="318">
          <cell r="B318" t="str">
            <v>306  Z OESTE INDIV./FAM.VIVABEM -ST</v>
          </cell>
          <cell r="C318">
            <v>135410109</v>
          </cell>
        </row>
        <row r="319">
          <cell r="B319" t="str">
            <v>306  Z OESTE REPASSE DE HONORARIOS MEDICOS</v>
          </cell>
          <cell r="C319">
            <v>135420109</v>
          </cell>
        </row>
        <row r="320">
          <cell r="B320" t="str">
            <v>306  Z OESTE SETOR ADMINISTRAÇÃO</v>
          </cell>
          <cell r="C320">
            <v>135420209</v>
          </cell>
        </row>
        <row r="321">
          <cell r="B321" t="str">
            <v>306  Z OESTE SETOR AUDIOMETRIA</v>
          </cell>
          <cell r="C321">
            <v>135420309</v>
          </cell>
        </row>
        <row r="322">
          <cell r="B322" t="str">
            <v>306  Z OESTE SETOR CIRURGIA UROLOGICA</v>
          </cell>
          <cell r="C322">
            <v>135420409</v>
          </cell>
        </row>
        <row r="323">
          <cell r="B323" t="str">
            <v>306  Z OESTE SETOR CLÍNICO CONSULTAS</v>
          </cell>
          <cell r="C323">
            <v>135420509</v>
          </cell>
        </row>
        <row r="324">
          <cell r="B324" t="str">
            <v>306  Z OESTE SETOR COLPOSCOPIA</v>
          </cell>
          <cell r="C324">
            <v>135420709</v>
          </cell>
        </row>
        <row r="325">
          <cell r="B325" t="str">
            <v>306  Z OESTE SETOR ECOCARDIOGRAMA</v>
          </cell>
          <cell r="C325">
            <v>135420909</v>
          </cell>
        </row>
        <row r="326">
          <cell r="B326" t="str">
            <v>306  Z OESTE SETOR ELETROCARDIOGRAMA</v>
          </cell>
          <cell r="C326">
            <v>135421009</v>
          </cell>
        </row>
        <row r="327">
          <cell r="B327" t="str">
            <v>306  Z OESTE SETOR ENDOSC. DIGESTIVA ALTA</v>
          </cell>
          <cell r="C327">
            <v>135421109</v>
          </cell>
        </row>
        <row r="328">
          <cell r="B328" t="str">
            <v>306  Z OESTE SETOR LABORATORIO</v>
          </cell>
          <cell r="C328">
            <v>135421209</v>
          </cell>
        </row>
        <row r="329">
          <cell r="B329" t="str">
            <v>306  Z OESTE SETOR OFTALMOLOGIA</v>
          </cell>
          <cell r="C329">
            <v>135421409</v>
          </cell>
        </row>
        <row r="330">
          <cell r="B330" t="str">
            <v>306  Z OESTE SETOR ORTOPEDIA</v>
          </cell>
          <cell r="C330">
            <v>135421509</v>
          </cell>
        </row>
        <row r="331">
          <cell r="B331" t="str">
            <v>306  Z OESTE SETOR PEQUENAS CIRURGIAS</v>
          </cell>
          <cell r="C331">
            <v>135421609</v>
          </cell>
        </row>
        <row r="332">
          <cell r="B332" t="str">
            <v>306  Z OESTE SETOR PROCEDIMENTOS</v>
          </cell>
          <cell r="C332">
            <v>135421709</v>
          </cell>
        </row>
        <row r="333">
          <cell r="B333" t="str">
            <v>306  Z OESTE SETOR PRONTO ATENDIMENTO</v>
          </cell>
          <cell r="C333">
            <v>135421809</v>
          </cell>
        </row>
        <row r="334">
          <cell r="B334" t="str">
            <v>306  Z OESTE SETOR PROVA DE FUNÇÃO PULMONAR</v>
          </cell>
          <cell r="C334">
            <v>135422009</v>
          </cell>
        </row>
        <row r="335">
          <cell r="B335" t="str">
            <v>306  Z OESTE SETOR RAIO X</v>
          </cell>
          <cell r="C335">
            <v>136010209</v>
          </cell>
        </row>
        <row r="336">
          <cell r="B336" t="str">
            <v>306  Z OESTE SETOR ULTRASSONOGRAFIA</v>
          </cell>
          <cell r="C336">
            <v>140000009</v>
          </cell>
        </row>
        <row r="337">
          <cell r="B337" t="str">
            <v>307  CENTRO MÉDICO SANTO ANDRÉ</v>
          </cell>
          <cell r="C337">
            <v>145410109</v>
          </cell>
        </row>
        <row r="338">
          <cell r="B338" t="str">
            <v>307  STO. ANDRÉ COLETIVO VIVABEM-ST</v>
          </cell>
          <cell r="C338">
            <v>145420109</v>
          </cell>
        </row>
        <row r="339">
          <cell r="B339" t="str">
            <v>307  STO. ANDRÉ INDIV./FAM.VIVABEM -ST</v>
          </cell>
          <cell r="C339">
            <v>145420209</v>
          </cell>
        </row>
        <row r="340">
          <cell r="B340" t="str">
            <v>307  STO. ANDRÉ REPASSE DE HONORARIOS MEDICOS</v>
          </cell>
          <cell r="C340">
            <v>145420309</v>
          </cell>
        </row>
        <row r="341">
          <cell r="B341" t="str">
            <v>307  STO. ANDRÉ SETOR ADMINISTRAÇÃO</v>
          </cell>
          <cell r="C341">
            <v>145420409</v>
          </cell>
        </row>
        <row r="342">
          <cell r="B342" t="str">
            <v>307  STO. ANDRÉ SETOR AUDIOMETRIA</v>
          </cell>
          <cell r="C342">
            <v>145420509</v>
          </cell>
        </row>
        <row r="343">
          <cell r="B343" t="str">
            <v>307  STO. ANDRÉ SETOR CIRURGIA UROLOGICA</v>
          </cell>
          <cell r="C343">
            <v>145420709</v>
          </cell>
        </row>
        <row r="344">
          <cell r="B344" t="str">
            <v>307  STO. ANDRÉ SETOR CLÍNICO CONSULTAS</v>
          </cell>
          <cell r="C344">
            <v>145420909</v>
          </cell>
        </row>
        <row r="345">
          <cell r="B345" t="str">
            <v>307  STO. ANDRÉ SETOR COLPOSCOPIA</v>
          </cell>
          <cell r="C345">
            <v>145421009</v>
          </cell>
        </row>
        <row r="346">
          <cell r="B346" t="str">
            <v>307  STO. ANDRÉ SETOR DE LABORATÓRIO</v>
          </cell>
          <cell r="C346">
            <v>145421109</v>
          </cell>
        </row>
        <row r="347">
          <cell r="B347" t="str">
            <v>307  STO. ANDRÉ SETOR DE ORTOPEDIA</v>
          </cell>
          <cell r="C347">
            <v>145421209</v>
          </cell>
        </row>
        <row r="348">
          <cell r="B348" t="str">
            <v>307  STO. ANDRÉ SETOR ECOCARDIOGRAMA</v>
          </cell>
          <cell r="C348">
            <v>145421409</v>
          </cell>
        </row>
        <row r="349">
          <cell r="B349" t="str">
            <v>307  STO. ANDRÉ SETOR ELETROCARDIOGRAMA</v>
          </cell>
          <cell r="C349">
            <v>145421509</v>
          </cell>
        </row>
        <row r="350">
          <cell r="B350" t="str">
            <v>307  STO. ANDRÉ SETOR ENDOSC.DIGESTIVA ALTA</v>
          </cell>
          <cell r="C350">
            <v>145421609</v>
          </cell>
        </row>
        <row r="351">
          <cell r="B351" t="str">
            <v>307  STO. ANDRÉ SETOR OFTALMOLOGIA</v>
          </cell>
          <cell r="C351">
            <v>145421709</v>
          </cell>
        </row>
        <row r="352">
          <cell r="B352" t="str">
            <v>307  STO. ANDRÉ SETOR PEQUENA CIRURGIA</v>
          </cell>
          <cell r="C352">
            <v>145421809</v>
          </cell>
        </row>
        <row r="353">
          <cell r="B353" t="str">
            <v>307  STO. ANDRÉ SETOR PROCEDIMENTOS</v>
          </cell>
          <cell r="C353">
            <v>145422009</v>
          </cell>
        </row>
        <row r="354">
          <cell r="B354" t="str">
            <v>307  STO. ANDRÉ SETOR PRONTO ATENDIMENTO</v>
          </cell>
          <cell r="C354">
            <v>146010209</v>
          </cell>
        </row>
        <row r="355">
          <cell r="B355" t="str">
            <v>307  STO. ANDRÉ SETOR PROVA DE FUNÇÃO PULMONAR</v>
          </cell>
          <cell r="C355">
            <v>160000009</v>
          </cell>
        </row>
        <row r="356">
          <cell r="B356" t="str">
            <v>307  STO. ANDRÉ SETOR RAIO X</v>
          </cell>
          <cell r="C356">
            <v>165410109</v>
          </cell>
        </row>
        <row r="357">
          <cell r="B357" t="str">
            <v>307  STO. ANDRÉ SETOR ULTRASSONOGRAFIA</v>
          </cell>
          <cell r="C357">
            <v>165420109</v>
          </cell>
        </row>
        <row r="358">
          <cell r="B358" t="str">
            <v>309  CENTRO MÉDICO OSASCO</v>
          </cell>
          <cell r="C358">
            <v>165420509</v>
          </cell>
        </row>
        <row r="359">
          <cell r="B359" t="str">
            <v>309  OSASCO COLETIVO VIVABEM-ST</v>
          </cell>
          <cell r="C359">
            <v>165420709</v>
          </cell>
        </row>
        <row r="360">
          <cell r="B360" t="str">
            <v>309  OSASCO INDIV./FAM.VIVABEM -ST</v>
          </cell>
          <cell r="C360">
            <v>165421109</v>
          </cell>
        </row>
        <row r="361">
          <cell r="B361" t="str">
            <v>309  OSASCO REPASSE DE HONORARIOS MEDICOS</v>
          </cell>
          <cell r="C361">
            <v>165421209</v>
          </cell>
        </row>
        <row r="362">
          <cell r="B362" t="str">
            <v>309  OSASCO SETOR ADMINISTRAÇÃO</v>
          </cell>
          <cell r="C362">
            <v>165421409</v>
          </cell>
        </row>
        <row r="363">
          <cell r="B363" t="str">
            <v>309  OSASCO SETOR AUDIOMETRIA</v>
          </cell>
          <cell r="C363">
            <v>165421609</v>
          </cell>
        </row>
        <row r="364">
          <cell r="B364" t="str">
            <v>309  OSASCO SETOR CLÍNICO CONSULTAS</v>
          </cell>
          <cell r="C364">
            <v>165422009</v>
          </cell>
        </row>
        <row r="365">
          <cell r="B365" t="str">
            <v>309  OSASCO SETOR COLPOSCOPIA</v>
          </cell>
          <cell r="C365">
            <v>166010209</v>
          </cell>
        </row>
        <row r="366">
          <cell r="B366" t="str">
            <v>309  OSASCO SETOR DE ELETROCARDIOGRAMA</v>
          </cell>
          <cell r="C366">
            <v>170000009</v>
          </cell>
        </row>
        <row r="367">
          <cell r="B367" t="str">
            <v>309  OSASCO SETOR ECOCARDIOGRAMA</v>
          </cell>
          <cell r="C367">
            <v>175410109</v>
          </cell>
        </row>
        <row r="368">
          <cell r="B368" t="str">
            <v>309  OSASCO SETOR LABORATÓRIO</v>
          </cell>
          <cell r="C368">
            <v>175420109</v>
          </cell>
        </row>
        <row r="369">
          <cell r="B369" t="str">
            <v>309  OSASCO SETOR PROCEDIMENTOS</v>
          </cell>
          <cell r="C369">
            <v>175420409</v>
          </cell>
        </row>
        <row r="370">
          <cell r="B370" t="str">
            <v>309  OSASCO SETOR ULTRASSONOGRAFIA</v>
          </cell>
          <cell r="C370">
            <v>175420509</v>
          </cell>
        </row>
        <row r="371">
          <cell r="B371" t="str">
            <v>309  PROJETO OSASCO</v>
          </cell>
          <cell r="C371">
            <v>175420709</v>
          </cell>
        </row>
        <row r="372">
          <cell r="B372" t="str">
            <v>312  RIVER DEPTO. DE ATENDIMENTO À CLIENTES</v>
          </cell>
          <cell r="C372">
            <v>175420909</v>
          </cell>
        </row>
        <row r="373">
          <cell r="B373" t="str">
            <v>312  RIVER DEPTO. DE ATENDIMENTO AO CLIENTE</v>
          </cell>
          <cell r="C373">
            <v>175421009</v>
          </cell>
        </row>
        <row r="374">
          <cell r="B374" t="str">
            <v>312  RIVER DIVISÃO DE ATENDIMENTO À CLIENTES</v>
          </cell>
          <cell r="C374">
            <v>175421109</v>
          </cell>
        </row>
        <row r="375">
          <cell r="B375" t="str">
            <v>312  RIVER GERÊNCIA DE ATENDIMENTO AO CLIENTE</v>
          </cell>
          <cell r="C375">
            <v>175421209</v>
          </cell>
        </row>
        <row r="376">
          <cell r="B376" t="str">
            <v>312  RIVER SETOR AUTORIZAÇÕES CAC</v>
          </cell>
          <cell r="C376">
            <v>175421409</v>
          </cell>
        </row>
        <row r="377">
          <cell r="B377" t="str">
            <v>312  RIVER SETOR CENTRAL DE ATEND. 24 HORAS</v>
          </cell>
          <cell r="C377">
            <v>175421609</v>
          </cell>
        </row>
        <row r="378">
          <cell r="B378" t="str">
            <v>312  RIVER SETOR CENTRAL DE EMISSÃO DE GUIAS</v>
          </cell>
          <cell r="C378">
            <v>175421809</v>
          </cell>
        </row>
        <row r="379">
          <cell r="B379" t="str">
            <v>312  RIVER SETOR CENTRAL MARC. DE CONSULTA/EX</v>
          </cell>
          <cell r="C379">
            <v>175422009</v>
          </cell>
        </row>
        <row r="380">
          <cell r="B380" t="str">
            <v>312  RIVER SETOR DE ATENDIMENTO AO CORRETOR</v>
          </cell>
          <cell r="C380">
            <v>176010209</v>
          </cell>
        </row>
        <row r="381">
          <cell r="B381" t="str">
            <v>312  RIVER SETOR DE ATENDIMETNO 24 HORAS</v>
          </cell>
          <cell r="C381">
            <v>190000009</v>
          </cell>
        </row>
        <row r="382">
          <cell r="B382" t="str">
            <v>312  RIVER SETOR DE ENTREVISTA QUALIFICADA</v>
          </cell>
          <cell r="C382">
            <v>195410109</v>
          </cell>
        </row>
        <row r="383">
          <cell r="B383" t="str">
            <v>312  RIVER SETOR DE MARC. DE CONSULTA/EXAME</v>
          </cell>
          <cell r="C383">
            <v>195420109</v>
          </cell>
        </row>
        <row r="384">
          <cell r="B384" t="str">
            <v>312  RIVER SETOR DE TELEMARKETING</v>
          </cell>
          <cell r="C384">
            <v>195420509</v>
          </cell>
        </row>
        <row r="385">
          <cell r="B385" t="str">
            <v>312  RIVER SETOR DE TELEMARKETING</v>
          </cell>
          <cell r="C385">
            <v>195420609</v>
          </cell>
        </row>
        <row r="386">
          <cell r="B386" t="str">
            <v>312  RIVER SETOR DE TELEMARKETING</v>
          </cell>
          <cell r="C386">
            <v>195420809</v>
          </cell>
        </row>
        <row r="387">
          <cell r="B387" t="str">
            <v>314  RIVER CENTRAL CTAS MÉDICAS REC. PRÓPRIOS</v>
          </cell>
          <cell r="C387">
            <v>195421109</v>
          </cell>
        </row>
        <row r="388">
          <cell r="B388" t="str">
            <v>314  RIVER CREDENCIADOS ODONTOLOGIA</v>
          </cell>
          <cell r="C388">
            <v>195421409</v>
          </cell>
        </row>
        <row r="389">
          <cell r="B389" t="str">
            <v>314  RIVER DEPTO ANÁLISE CONTAS MÉDICAS</v>
          </cell>
          <cell r="C389">
            <v>195421609</v>
          </cell>
        </row>
        <row r="390">
          <cell r="B390" t="str">
            <v>314  RIVER DEPTO CTAS MÉDICAS BRASÍLIA</v>
          </cell>
          <cell r="C390">
            <v>196010209</v>
          </cell>
        </row>
        <row r="391">
          <cell r="B391" t="str">
            <v>314  RIVER DEPTO CTAS MÉDICAS REC. GLOSAS</v>
          </cell>
          <cell r="C391">
            <v>210000009</v>
          </cell>
        </row>
        <row r="392">
          <cell r="B392" t="str">
            <v>314  RIVER DEPTO CTAS MÉDICAS RECIFE</v>
          </cell>
          <cell r="C392">
            <v>215410109</v>
          </cell>
        </row>
        <row r="393">
          <cell r="B393" t="str">
            <v>314  RIVER DEPTO CTAS MÉDICAS REEMBOLSO</v>
          </cell>
          <cell r="C393">
            <v>215420409</v>
          </cell>
        </row>
        <row r="394">
          <cell r="B394" t="str">
            <v>314  RIVER DEPTO CTAS MEDICAS RIO DE JANEIRO</v>
          </cell>
          <cell r="C394">
            <v>215420509</v>
          </cell>
        </row>
        <row r="395">
          <cell r="B395" t="str">
            <v>314  RIVER DEPTO CTAS MÉDICAS SALVADOR</v>
          </cell>
          <cell r="C395">
            <v>215420709</v>
          </cell>
        </row>
        <row r="396">
          <cell r="B396" t="str">
            <v>314  RIVER DEPTO CTAS MÉDICAS UBERLÂNDIA</v>
          </cell>
          <cell r="C396">
            <v>215420909</v>
          </cell>
        </row>
        <row r="397">
          <cell r="B397" t="str">
            <v>314  RIVER DEPTO CTAS MÉD-SIST. E RELATÓRIOS</v>
          </cell>
          <cell r="C397">
            <v>215421109</v>
          </cell>
        </row>
        <row r="398">
          <cell r="B398" t="str">
            <v>314  RIVER DEPTO REEMB/REC.GLOSAS CTAS MED</v>
          </cell>
          <cell r="C398">
            <v>215421209</v>
          </cell>
        </row>
        <row r="399">
          <cell r="B399" t="str">
            <v>314  RIVER DEPTO. DE REEMBOLSO</v>
          </cell>
          <cell r="C399">
            <v>215421409</v>
          </cell>
        </row>
        <row r="400">
          <cell r="B400" t="str">
            <v>314  RIVER DEPTO. RECURSOS DE GLOSA</v>
          </cell>
          <cell r="C400">
            <v>215421609</v>
          </cell>
        </row>
        <row r="401">
          <cell r="B401" t="str">
            <v>314  RIVER GERÊNCIA DE CONTAS MÉDICAS</v>
          </cell>
          <cell r="C401">
            <v>215422009</v>
          </cell>
        </row>
        <row r="402">
          <cell r="B402" t="str">
            <v>314  RIVER SERV. MÉD. CRED.- CONTAS MÉDICAS</v>
          </cell>
          <cell r="C402">
            <v>216010209</v>
          </cell>
        </row>
        <row r="403">
          <cell r="B403" t="str">
            <v>315  RIVER DIRETORIA ADJ. RELAC. C/ CREDENC.</v>
          </cell>
          <cell r="C403">
            <v>220000009</v>
          </cell>
        </row>
        <row r="404">
          <cell r="B404" t="str">
            <v>317  RIVER DEPARTAMENTO DE AUDITORIA</v>
          </cell>
          <cell r="C404">
            <v>225410109</v>
          </cell>
        </row>
        <row r="405">
          <cell r="B405" t="str">
            <v>317  RIVER DEPTO. DE CONTABILIDADE</v>
          </cell>
          <cell r="C405">
            <v>225420609</v>
          </cell>
        </row>
        <row r="406">
          <cell r="B406" t="str">
            <v>317  RIVER DEPTO. DE CUSTOS E ORÇAMENTO</v>
          </cell>
          <cell r="C406">
            <v>225420809</v>
          </cell>
        </row>
        <row r="407">
          <cell r="B407" t="str">
            <v>317  RIVER DEPTO. PLANEJAMENTO CONTROLADORIA</v>
          </cell>
          <cell r="C407">
            <v>225421209</v>
          </cell>
        </row>
        <row r="408">
          <cell r="B408" t="str">
            <v>317  RIVER DEPTO. TÉCNICO DE COMISSÕES</v>
          </cell>
          <cell r="C408">
            <v>225421409</v>
          </cell>
        </row>
        <row r="409">
          <cell r="B409" t="str">
            <v>317  RIVER DIR. EXEC. DE CONTROL. E AUDITORIA</v>
          </cell>
          <cell r="C409">
            <v>225421609</v>
          </cell>
        </row>
        <row r="410">
          <cell r="B410" t="str">
            <v>317  RIVER GERÊNCIA DE AUDITORIA INTERNA</v>
          </cell>
          <cell r="C410">
            <v>226010209</v>
          </cell>
        </row>
        <row r="411">
          <cell r="B411" t="str">
            <v>317  RIVER GERÊNCIA DE CONTROLADORIA</v>
          </cell>
          <cell r="C411">
            <v>230000009</v>
          </cell>
        </row>
        <row r="412">
          <cell r="B412" t="str">
            <v>318  RIVER DEPTO. ADM. SERV. CONTRATADOS</v>
          </cell>
          <cell r="C412">
            <v>235410109</v>
          </cell>
        </row>
        <row r="413">
          <cell r="B413" t="str">
            <v>318  RIVER DEPTO. ADM. SUPRIMENTOS</v>
          </cell>
          <cell r="C413">
            <v>235420509</v>
          </cell>
        </row>
        <row r="414">
          <cell r="B414" t="str">
            <v>318  RIVER GERÊNCIA DE ADM. E SUPRIMENTOS</v>
          </cell>
          <cell r="C414">
            <v>235420709</v>
          </cell>
        </row>
        <row r="415">
          <cell r="B415" t="str">
            <v>318  RIVER SETOR DE COMPRAS</v>
          </cell>
          <cell r="C415">
            <v>235421109</v>
          </cell>
        </row>
        <row r="416">
          <cell r="B416" t="str">
            <v>318  RIVER SETOR DE EXPEDIÇÃO/TRANSP./CÓPIAS</v>
          </cell>
          <cell r="C416">
            <v>235421209</v>
          </cell>
        </row>
        <row r="417">
          <cell r="B417" t="str">
            <v>318  RIVER SETOR DE PROJETOS</v>
          </cell>
          <cell r="C417">
            <v>235421409</v>
          </cell>
        </row>
        <row r="418">
          <cell r="B418" t="str">
            <v>318  RIVER SETOR MANUTENÇÃO C. MÉDICOS E ADM.</v>
          </cell>
          <cell r="C418">
            <v>235421609</v>
          </cell>
        </row>
        <row r="419">
          <cell r="B419" t="str">
            <v>319  RIVER DEPTO. FINANCEIRO</v>
          </cell>
          <cell r="C419">
            <v>236010209</v>
          </cell>
        </row>
        <row r="420">
          <cell r="B420" t="str">
            <v>319  RIVER GERÊNCIA FINANCEIRA</v>
          </cell>
          <cell r="C420">
            <v>240000009</v>
          </cell>
        </row>
        <row r="421">
          <cell r="B421" t="str">
            <v>319  RIVER SETOR CONTAS A RECEBER P.F.</v>
          </cell>
          <cell r="C421">
            <v>245410109</v>
          </cell>
        </row>
        <row r="422">
          <cell r="B422" t="str">
            <v>319  RIVER SETOR CONTAS A RECEBER P.J.</v>
          </cell>
          <cell r="C422">
            <v>245420509</v>
          </cell>
        </row>
        <row r="423">
          <cell r="B423" t="str">
            <v>319  RIVER SETOR CTAS. A RECEBER HOSPITAIS</v>
          </cell>
          <cell r="C423">
            <v>245421209</v>
          </cell>
        </row>
        <row r="424">
          <cell r="B424" t="str">
            <v>319  RIVER SETOR DE CONTAS A PAGAR</v>
          </cell>
          <cell r="C424">
            <v>245421409</v>
          </cell>
        </row>
        <row r="425">
          <cell r="B425" t="str">
            <v>319  RIVER SETOR EMPREENDIMENTO</v>
          </cell>
          <cell r="C425">
            <v>245421609</v>
          </cell>
        </row>
        <row r="426">
          <cell r="B426" t="str">
            <v>321  RIVER COMISSÕES CORRETORES S. PAULO P.F.</v>
          </cell>
          <cell r="C426">
            <v>245422009</v>
          </cell>
        </row>
        <row r="427">
          <cell r="B427" t="str">
            <v>321  RIVER COMISSÕES CORRETORES S. PAULO P.J.</v>
          </cell>
          <cell r="C427">
            <v>246010209</v>
          </cell>
        </row>
        <row r="428">
          <cell r="B428" t="str">
            <v>321  RIVER DIR. ADJ. DE NEGÓCIOS PF</v>
          </cell>
          <cell r="C428">
            <v>250000009</v>
          </cell>
        </row>
        <row r="429">
          <cell r="B429" t="str">
            <v>321  RIVER GERÊNCIA DE NEGÓCIOS PF</v>
          </cell>
          <cell r="C429">
            <v>255410109</v>
          </cell>
        </row>
        <row r="430">
          <cell r="B430" t="str">
            <v>323  RIVER DEPTO. ATEND. A CLIENTES PJ</v>
          </cell>
          <cell r="C430">
            <v>255421409</v>
          </cell>
        </row>
        <row r="431">
          <cell r="B431" t="str">
            <v>323  RIVER DEPTO. DE ATEND. A CLIENTES P.J.</v>
          </cell>
          <cell r="C431">
            <v>255421609</v>
          </cell>
        </row>
        <row r="432">
          <cell r="B432" t="str">
            <v>323  RIVER DIVISÃO DE FIDELIZAÇÃO/ADM. CONTR.</v>
          </cell>
          <cell r="C432">
            <v>405410009</v>
          </cell>
        </row>
        <row r="433">
          <cell r="B433" t="str">
            <v>323  RIVER GER. RELACIONAMENTO C/ CLIEN. SP</v>
          </cell>
          <cell r="C433">
            <v>405410109</v>
          </cell>
        </row>
        <row r="434">
          <cell r="B434" t="str">
            <v>323  RIVER SETOR CENTRAL ATEND. A P.J.</v>
          </cell>
          <cell r="C434">
            <v>405410209</v>
          </cell>
        </row>
        <row r="435">
          <cell r="B435" t="str">
            <v>323  RIVER SETOR CENTRAL DE ATEND. P. J.</v>
          </cell>
          <cell r="C435">
            <v>405410309</v>
          </cell>
        </row>
        <row r="436">
          <cell r="B436" t="str">
            <v>323  RIVER SETOR DE ADM. DE CONTRATOS</v>
          </cell>
          <cell r="C436">
            <v>405410409</v>
          </cell>
        </row>
        <row r="437">
          <cell r="B437" t="str">
            <v>323  RIVER SETOR DE ADMINISTRAÇÃO DE CONTRATO</v>
          </cell>
          <cell r="C437">
            <v>405410509</v>
          </cell>
        </row>
        <row r="438">
          <cell r="B438" t="str">
            <v>324  RIVER DIRETORIA EX. COMERCIAL</v>
          </cell>
          <cell r="C438">
            <v>405410609</v>
          </cell>
        </row>
        <row r="439">
          <cell r="B439" t="str">
            <v>325  RIVER DIVISÃO DE ATENDIMENTO NACIONAL</v>
          </cell>
          <cell r="C439">
            <v>405410709</v>
          </cell>
        </row>
        <row r="440">
          <cell r="B440" t="str">
            <v>325  RIVER GER. RELACIONAMENTO C/ CLIENTES BR</v>
          </cell>
          <cell r="C440">
            <v>405410809</v>
          </cell>
        </row>
        <row r="441">
          <cell r="B441" t="str">
            <v>326  MINAS GERAIS</v>
          </cell>
          <cell r="C441">
            <v>405410909</v>
          </cell>
        </row>
        <row r="442">
          <cell r="B442" t="str">
            <v>326  MINAS GERAIS CREDENCIADOS - OUTROS EM BR</v>
          </cell>
          <cell r="C442">
            <v>405421409</v>
          </cell>
        </row>
        <row r="443">
          <cell r="B443" t="str">
            <v>326  MINAS GERAIS CREDENCIADOS - OUTROS EM MG</v>
          </cell>
          <cell r="C443">
            <v>405422409</v>
          </cell>
        </row>
        <row r="444">
          <cell r="B444" t="str">
            <v>326  MINAS GERAIS CREDENCIADOS - OUTROS EM NN</v>
          </cell>
          <cell r="C444">
            <v>500000009</v>
          </cell>
        </row>
        <row r="445">
          <cell r="B445" t="str">
            <v>326  MINAS GERAIS CREDENCIADOS - OUTROS EM RE</v>
          </cell>
          <cell r="C445">
            <v>505800009</v>
          </cell>
        </row>
        <row r="446">
          <cell r="B446" t="str">
            <v>326  MINAS GERAIS CREDENCIADOS - OUTROS EM SA</v>
          </cell>
          <cell r="C446">
            <v>505800109</v>
          </cell>
        </row>
        <row r="447">
          <cell r="B447" t="str">
            <v>326  MINAS GERAIS CREDENCIADOS - OUTROS EM SP</v>
          </cell>
          <cell r="C447">
            <v>505800209</v>
          </cell>
        </row>
        <row r="448">
          <cell r="B448" t="str">
            <v>326  MINAS GERAIS CREDENCIADOS OUTROS EM VG</v>
          </cell>
          <cell r="C448">
            <v>505800309</v>
          </cell>
        </row>
        <row r="449">
          <cell r="B449" t="str">
            <v>326  MINAS GERAIS GERÊNCIA ADMINISTRATIVA</v>
          </cell>
          <cell r="C449">
            <v>505800409</v>
          </cell>
        </row>
        <row r="450">
          <cell r="B450" t="str">
            <v>327  RECIFE</v>
          </cell>
          <cell r="C450">
            <v>505800609</v>
          </cell>
        </row>
        <row r="451">
          <cell r="B451" t="str">
            <v>327  RECIFE CREDENCIADOS - OUTROS EM BRA</v>
          </cell>
          <cell r="C451">
            <v>505810009</v>
          </cell>
        </row>
        <row r="452">
          <cell r="B452" t="str">
            <v>327  RECIFE CREDENCIADOS - OUTROS EM NN</v>
          </cell>
          <cell r="C452">
            <v>505810109</v>
          </cell>
        </row>
        <row r="453">
          <cell r="B453" t="str">
            <v>327  RECIFE CREDENCIADOS - OUTROS EM RE</v>
          </cell>
          <cell r="C453">
            <v>600000009</v>
          </cell>
        </row>
        <row r="454">
          <cell r="B454" t="str">
            <v>327  RECIFE CREDENCIADOS - OUTROS EM SA</v>
          </cell>
          <cell r="C454">
            <v>605000109</v>
          </cell>
        </row>
        <row r="455">
          <cell r="B455" t="str">
            <v>327  RECIFE CREDENCIADOS - OUTROS EM SP</v>
          </cell>
          <cell r="C455">
            <v>605000209</v>
          </cell>
        </row>
        <row r="456">
          <cell r="B456" t="str">
            <v>327  RECIFE CREDENCIADOS - OUTROS EM UB</v>
          </cell>
          <cell r="C456">
            <v>605000309</v>
          </cell>
        </row>
        <row r="457">
          <cell r="B457" t="str">
            <v>327  RECIFE CREDENCIADOS OUTROS EM VG</v>
          </cell>
          <cell r="C457">
            <v>605000409</v>
          </cell>
        </row>
        <row r="458">
          <cell r="B458" t="str">
            <v>327  RECIFE GERÊNCIA ADMINISTRATIVA</v>
          </cell>
          <cell r="C458">
            <v>605000509</v>
          </cell>
        </row>
        <row r="459">
          <cell r="B459" t="str">
            <v>327  RECIFE SETOR ATENDIMENTO NACIONAL</v>
          </cell>
          <cell r="C459">
            <v>605000609</v>
          </cell>
        </row>
        <row r="460">
          <cell r="B460" t="str">
            <v>327  SERV. MED. HOSP. COLET. GLOBAL - LX</v>
          </cell>
          <cell r="C460">
            <v>605000709</v>
          </cell>
        </row>
        <row r="461">
          <cell r="B461" t="str">
            <v>327  SERV. MED. HOSP. COLET. GLOBAL - SR</v>
          </cell>
          <cell r="C461">
            <v>605800009</v>
          </cell>
        </row>
        <row r="462">
          <cell r="B462" t="str">
            <v>327  SERV. MED. HOSP. COLET. GLOBAL - ST</v>
          </cell>
          <cell r="C462">
            <v>605800109</v>
          </cell>
        </row>
        <row r="463">
          <cell r="B463" t="str">
            <v>327  SERV. MÉD. HOSP. COLETIVO - GERAL</v>
          </cell>
          <cell r="C463">
            <v>605800309</v>
          </cell>
        </row>
        <row r="464">
          <cell r="B464" t="str">
            <v>327  SERV.MED.HOSP.COLET. BASICO - LX</v>
          </cell>
          <cell r="C464">
            <v>605800409</v>
          </cell>
        </row>
        <row r="465">
          <cell r="B465" t="str">
            <v>327  SERV.MED.HOSP.COLET. BASICO - ST</v>
          </cell>
          <cell r="C465">
            <v>605800609</v>
          </cell>
        </row>
        <row r="466">
          <cell r="B466" t="str">
            <v>327  SERV.MÉD.HOSP.COLET. PLUS - LX</v>
          </cell>
          <cell r="C466">
            <v>610000009</v>
          </cell>
        </row>
        <row r="467">
          <cell r="B467" t="str">
            <v>327  SERV.MÉD.HOSP.COLET. PLUS - ST</v>
          </cell>
          <cell r="C467">
            <v>615000109</v>
          </cell>
        </row>
        <row r="468">
          <cell r="B468" t="str">
            <v>327  SERV.MED.HOSP.COLET. PLUS II - LX</v>
          </cell>
          <cell r="C468">
            <v>615000209</v>
          </cell>
        </row>
        <row r="469">
          <cell r="B469" t="str">
            <v>327  SERV.MED.HOSP.COLET. PLUS II - ST</v>
          </cell>
          <cell r="C469">
            <v>615000309</v>
          </cell>
        </row>
        <row r="470">
          <cell r="B470" t="str">
            <v>327  SERV.MED.HOSP.COLET. PREMIUM - LX</v>
          </cell>
          <cell r="C470">
            <v>615000409</v>
          </cell>
        </row>
        <row r="471">
          <cell r="B471" t="str">
            <v>327  SERV.MED.HOSP.COLET. PREMIUM - ST</v>
          </cell>
          <cell r="C471">
            <v>615000509</v>
          </cell>
        </row>
        <row r="472">
          <cell r="B472" t="str">
            <v>327  SERV.MED.HOSP.COLETIVO PREMIUM II - LX</v>
          </cell>
          <cell r="C472">
            <v>615000609</v>
          </cell>
        </row>
        <row r="473">
          <cell r="B473" t="str">
            <v>327  SERV.MED.HOSP.COLETIVO PREMIUM II - ST</v>
          </cell>
          <cell r="C473">
            <v>615000709</v>
          </cell>
        </row>
        <row r="474">
          <cell r="B474" t="str">
            <v>329  RIVER ASSESSORIA JURÍDICA</v>
          </cell>
          <cell r="C474">
            <v>615800009</v>
          </cell>
        </row>
        <row r="475">
          <cell r="B475" t="str">
            <v>330  CENTRO MEDICO ZONA NORTE</v>
          </cell>
          <cell r="C475">
            <v>615800109</v>
          </cell>
        </row>
        <row r="476">
          <cell r="B476" t="str">
            <v>330  PROJETO CENTRO MEDICO ZONA NORTE</v>
          </cell>
          <cell r="C476">
            <v>615800309</v>
          </cell>
        </row>
        <row r="477">
          <cell r="B477" t="str">
            <v>330  Z NORTE COLETIVO VIVABEM-ST</v>
          </cell>
          <cell r="C477">
            <v>615800409</v>
          </cell>
        </row>
        <row r="478">
          <cell r="B478" t="str">
            <v>330  Z NORTE INDIV./FAM.VIVABEM -ST</v>
          </cell>
          <cell r="C478">
            <v>615800609</v>
          </cell>
        </row>
        <row r="479">
          <cell r="B479" t="str">
            <v>330  Z NORTE REPASSE DE HONORARIOS MEDICOS</v>
          </cell>
          <cell r="C479">
            <v>618500109</v>
          </cell>
        </row>
        <row r="480">
          <cell r="B480" t="str">
            <v>330  Z NORTE SETOR ADMINISTRAÇÃO</v>
          </cell>
          <cell r="C480">
            <v>650000009</v>
          </cell>
        </row>
        <row r="481">
          <cell r="B481" t="str">
            <v>330  Z NORTE SETOR AUDIOMETRIA</v>
          </cell>
          <cell r="C481">
            <v>655000109</v>
          </cell>
        </row>
        <row r="482">
          <cell r="B482" t="str">
            <v>330  Z NORTE SETOR CIRURGIA UROLÓGICA</v>
          </cell>
          <cell r="C482">
            <v>655000209</v>
          </cell>
        </row>
        <row r="483">
          <cell r="B483" t="str">
            <v>330  Z NORTE SETOR CLÍNICO CONSULTAS</v>
          </cell>
          <cell r="C483">
            <v>655000309</v>
          </cell>
        </row>
        <row r="484">
          <cell r="B484" t="str">
            <v>330  Z NORTE SETOR COLPOSCOPIA</v>
          </cell>
          <cell r="C484">
            <v>655000409</v>
          </cell>
        </row>
        <row r="485">
          <cell r="B485" t="str">
            <v>330  Z NORTE SETOR ECOCARDIOGRAMA</v>
          </cell>
          <cell r="C485">
            <v>655000509</v>
          </cell>
        </row>
        <row r="486">
          <cell r="B486" t="str">
            <v>330  Z NORTE SETOR ELETROCARDIOGRAMA</v>
          </cell>
          <cell r="C486">
            <v>655000609</v>
          </cell>
        </row>
        <row r="487">
          <cell r="B487" t="str">
            <v>330  Z NORTE SETOR ENDOSCOPIA</v>
          </cell>
          <cell r="C487">
            <v>655000709</v>
          </cell>
        </row>
        <row r="488">
          <cell r="B488" t="str">
            <v>330  Z NORTE SETOR LABORATÓRIO</v>
          </cell>
          <cell r="C488">
            <v>655800009</v>
          </cell>
        </row>
        <row r="489">
          <cell r="B489" t="str">
            <v>330  Z NORTE SETOR PEQUENA CIRURGIA</v>
          </cell>
          <cell r="C489">
            <v>655800109</v>
          </cell>
        </row>
        <row r="490">
          <cell r="B490" t="str">
            <v>330  Z NORTE SETOR PROCEDIMENTOS</v>
          </cell>
          <cell r="C490">
            <v>655800309</v>
          </cell>
        </row>
        <row r="491">
          <cell r="B491" t="str">
            <v>330  Z NORTE SETOR RAIO - X</v>
          </cell>
          <cell r="C491">
            <v>655800409</v>
          </cell>
        </row>
        <row r="492">
          <cell r="B492" t="str">
            <v>330  Z NORTE SETOR ULTRASSONOGRAFIA</v>
          </cell>
          <cell r="C492">
            <v>655800609</v>
          </cell>
        </row>
        <row r="493">
          <cell r="B493" t="str">
            <v>334  SALVADOR</v>
          </cell>
          <cell r="C493">
            <v>655810009</v>
          </cell>
        </row>
        <row r="494">
          <cell r="B494" t="str">
            <v>334  SALVADOR CREDENCIADOS - OUTROS EM BRA</v>
          </cell>
          <cell r="C494">
            <v>670000009</v>
          </cell>
        </row>
        <row r="495">
          <cell r="B495" t="str">
            <v>334  SALVADOR CREDENCIADOS - OUTROS EM NN</v>
          </cell>
          <cell r="C495">
            <v>675000109</v>
          </cell>
        </row>
        <row r="496">
          <cell r="B496" t="str">
            <v>334  SALVADOR CREDENCIADOS - OUTROS EM RE</v>
          </cell>
          <cell r="C496">
            <v>675000209</v>
          </cell>
        </row>
        <row r="497">
          <cell r="B497" t="str">
            <v>334  SALVADOR CREDENCIADOS - OUTROS EM SA</v>
          </cell>
          <cell r="C497">
            <v>675000309</v>
          </cell>
        </row>
        <row r="498">
          <cell r="B498" t="str">
            <v>334  SALVADOR CREDENCIADOS - OUTROS EM SP</v>
          </cell>
          <cell r="C498">
            <v>675000409</v>
          </cell>
        </row>
        <row r="499">
          <cell r="B499" t="str">
            <v>334  SALVADOR CREDENCIADOS - OUTROS EM UB</v>
          </cell>
          <cell r="C499">
            <v>675000509</v>
          </cell>
        </row>
        <row r="500">
          <cell r="B500" t="str">
            <v>334  SALVADOR CREDENCIADOS OUTROS EM VG</v>
          </cell>
          <cell r="C500">
            <v>675000709</v>
          </cell>
        </row>
        <row r="501">
          <cell r="B501" t="str">
            <v>334  SALVADOR GERÊNCIA ADMINISTRATIVA</v>
          </cell>
          <cell r="C501">
            <v>675800009</v>
          </cell>
        </row>
        <row r="502">
          <cell r="B502" t="str">
            <v>334  SALVADOR SERVS. MED. CREDENCIADOS</v>
          </cell>
          <cell r="C502">
            <v>675800109</v>
          </cell>
        </row>
        <row r="503">
          <cell r="B503" t="str">
            <v>338  RIVER CREDENCIADOS - OUTROS EM BRA</v>
          </cell>
          <cell r="C503">
            <v>675800209</v>
          </cell>
        </row>
        <row r="504">
          <cell r="B504" t="str">
            <v>338  RIVER CREDENCIADOS - OUTROS EM NN</v>
          </cell>
          <cell r="C504">
            <v>675800309</v>
          </cell>
        </row>
        <row r="505">
          <cell r="B505" t="str">
            <v>338  RIVER CREDENCIADOS - OUTROS EM RE</v>
          </cell>
          <cell r="C505">
            <v>675800409</v>
          </cell>
        </row>
        <row r="506">
          <cell r="B506" t="str">
            <v>338  RIVER CREDENCIADOS - OUTROS EM SA</v>
          </cell>
          <cell r="C506">
            <v>675800609</v>
          </cell>
        </row>
        <row r="507">
          <cell r="B507" t="str">
            <v>338  RIVER CREDENCIADOS - OUTROS EM SP</v>
          </cell>
          <cell r="C507">
            <v>961180009</v>
          </cell>
        </row>
        <row r="508">
          <cell r="B508" t="str">
            <v>338  RIVER CREDENCIADOS - OUTROS EM UB</v>
          </cell>
          <cell r="C508">
            <v>961190009</v>
          </cell>
        </row>
        <row r="509">
          <cell r="B509" t="str">
            <v>338  RIVER DIRETORIA EXEC.TÉCNICA</v>
          </cell>
          <cell r="C509">
            <v>961220009</v>
          </cell>
        </row>
        <row r="510">
          <cell r="B510" t="str">
            <v>338  RIVER SERV. MÉDIC. CRED. - OUTROS</v>
          </cell>
          <cell r="C510">
            <v>963020009</v>
          </cell>
        </row>
        <row r="511">
          <cell r="B511" t="str">
            <v>339  RIVER COMISSÕES EQ. PROPRIA P.J.</v>
          </cell>
          <cell r="C511">
            <v>963020209</v>
          </cell>
        </row>
        <row r="512">
          <cell r="B512" t="str">
            <v>339  RIVER DEPTO. DE VENDAS P JURIDICA</v>
          </cell>
          <cell r="C512">
            <v>963030009</v>
          </cell>
        </row>
        <row r="513">
          <cell r="B513" t="str">
            <v>339  RIVER GERÊNCIA DE NEGÓCIOS PJ SP</v>
          </cell>
          <cell r="C513">
            <v>963030209</v>
          </cell>
        </row>
        <row r="514">
          <cell r="B514" t="str">
            <v>340  BRASILIA</v>
          </cell>
          <cell r="C514">
            <v>963040009</v>
          </cell>
        </row>
        <row r="515">
          <cell r="B515" t="str">
            <v>340  BRASILIA - EMPRESA ASEFE</v>
          </cell>
          <cell r="C515">
            <v>963040209</v>
          </cell>
        </row>
        <row r="516">
          <cell r="B516" t="str">
            <v>340  BRASILIA CREDENCIADOS - OUTROS EM BRA</v>
          </cell>
          <cell r="C516">
            <v>963050009</v>
          </cell>
        </row>
        <row r="517">
          <cell r="B517" t="str">
            <v>340  BRASILIA CREDENCIADOS - OUTROS EM NN</v>
          </cell>
          <cell r="C517">
            <v>963050209</v>
          </cell>
        </row>
        <row r="518">
          <cell r="B518" t="str">
            <v>340  BRASILIA CREDENCIADOS - OUTROS EM RE</v>
          </cell>
          <cell r="C518">
            <v>981000009</v>
          </cell>
        </row>
        <row r="519">
          <cell r="B519" t="str">
            <v>340  BRASILIA CREDENCIADOS - OUTROS EM SA</v>
          </cell>
          <cell r="C519">
            <v>981000109</v>
          </cell>
        </row>
        <row r="520">
          <cell r="B520" t="str">
            <v>340  BRASILIA CREDENCIADOS - OUTROS EM SP</v>
          </cell>
          <cell r="C520">
            <v>981000209</v>
          </cell>
        </row>
        <row r="521">
          <cell r="B521" t="str">
            <v>340  BRASILIA CREDENCIADOS - OUTROS EM UB</v>
          </cell>
          <cell r="C521">
            <v>981000309</v>
          </cell>
        </row>
        <row r="522">
          <cell r="B522" t="str">
            <v>340  BRASILIA GERÊNCIA ADMINISTRATIVA</v>
          </cell>
          <cell r="C522">
            <v>982000009</v>
          </cell>
        </row>
        <row r="523">
          <cell r="B523" t="str">
            <v>342  RIVER GERÊNCIA DE ACEITAÇÃO E RISCOS</v>
          </cell>
          <cell r="C523">
            <v>982010009</v>
          </cell>
        </row>
        <row r="524">
          <cell r="B524" t="str">
            <v>344  RIVER CADASTRO - RATEIO CARTEIRINHAS</v>
          </cell>
          <cell r="C524">
            <v>982210009</v>
          </cell>
        </row>
        <row r="525">
          <cell r="B525" t="str">
            <v>344  RIVER DEPTO. ADM. DE VENDAS</v>
          </cell>
          <cell r="C525">
            <v>982300009</v>
          </cell>
        </row>
        <row r="526">
          <cell r="B526" t="str">
            <v>344  RIVER DEPTO. DE ANÁLISE DE PROPOSTA</v>
          </cell>
          <cell r="C526">
            <v>983100009</v>
          </cell>
        </row>
        <row r="527">
          <cell r="B527" t="str">
            <v>344  RIVER DEPTO. DE CADASTRO</v>
          </cell>
          <cell r="C527">
            <v>983100109</v>
          </cell>
        </row>
        <row r="528">
          <cell r="B528" t="str">
            <v>344  RIVER DEPTO. DE CADASTRO/FATURAMENTO</v>
          </cell>
          <cell r="C528">
            <v>983110009</v>
          </cell>
        </row>
        <row r="529">
          <cell r="B529" t="str">
            <v>344  RIVER DIVISÃO DE CADASTRO - CARTEIRINHAS</v>
          </cell>
          <cell r="C529">
            <v>983120009</v>
          </cell>
        </row>
        <row r="530">
          <cell r="B530" t="str">
            <v>344  RIVER DIVISÃO DE CADASTRO E FATURAMENTO</v>
          </cell>
          <cell r="C530">
            <v>983130009</v>
          </cell>
        </row>
        <row r="531">
          <cell r="B531" t="str">
            <v>344  RIVER GERÊNCIA DE CADASTRO E FATURAMENTO</v>
          </cell>
          <cell r="C531">
            <v>983140009</v>
          </cell>
        </row>
        <row r="532">
          <cell r="B532" t="str">
            <v>347  RIVER DEPTO DE SINISTRO DA REDE CREDENC.</v>
          </cell>
          <cell r="C532">
            <v>983150009</v>
          </cell>
        </row>
        <row r="533">
          <cell r="B533" t="str">
            <v>347  RIVER DEPTO. DE ANÁLISE MÉDICA</v>
          </cell>
          <cell r="C533">
            <v>983160009</v>
          </cell>
        </row>
        <row r="534">
          <cell r="B534" t="str">
            <v>347  RIVER DEPTO. DE AUTORIZAÇÕES MÉDICAS</v>
          </cell>
          <cell r="C534">
            <v>983170009</v>
          </cell>
        </row>
        <row r="535">
          <cell r="B535" t="str">
            <v>347  RIVER GERÊNCIA DE AUTORIZAÇÕES MÉDICAS</v>
          </cell>
          <cell r="C535">
            <v>983180009</v>
          </cell>
        </row>
        <row r="536">
          <cell r="B536" t="str">
            <v>347  RIVER SETOR DE AUTORIZAÇÕES MÉDICAS</v>
          </cell>
          <cell r="C536">
            <v>983190009</v>
          </cell>
        </row>
        <row r="537">
          <cell r="B537" t="str">
            <v>348  MOEMA CENTRAL DE FRACIONAMENTO</v>
          </cell>
          <cell r="C537">
            <v>983190109</v>
          </cell>
        </row>
        <row r="538">
          <cell r="B538" t="str">
            <v>348  MOEMA DEPTO. DE MATERIAIS</v>
          </cell>
          <cell r="C538">
            <v>983190209</v>
          </cell>
        </row>
        <row r="539">
          <cell r="B539" t="str">
            <v>348  MOEMA GERÊNCIA DE MATERIAIS</v>
          </cell>
          <cell r="C539">
            <v>983190219</v>
          </cell>
        </row>
        <row r="540">
          <cell r="B540" t="str">
            <v>348  MOEMA SEÇÃO FARMÁCIA</v>
          </cell>
          <cell r="C540">
            <v>983190229</v>
          </cell>
        </row>
        <row r="541">
          <cell r="B541" t="str">
            <v>348  MOEMA SETOR DE ALMOXARIFADO BÁSICO</v>
          </cell>
          <cell r="C541">
            <v>983190309</v>
          </cell>
        </row>
        <row r="542">
          <cell r="B542" t="str">
            <v>348  MOEMA SETOR DE MANUTENÇÃO MEDIAIS</v>
          </cell>
          <cell r="C542">
            <v>983190409</v>
          </cell>
        </row>
        <row r="543">
          <cell r="B543" t="str">
            <v>348  MOEMA SETOR FARMÁCIA SATÉLITE</v>
          </cell>
          <cell r="C543">
            <v>983190509</v>
          </cell>
        </row>
        <row r="544">
          <cell r="B544" t="str">
            <v>351  C.M. DA MULHER REPASSE DE HONOR. MEDICOS</v>
          </cell>
          <cell r="C544">
            <v>983200009</v>
          </cell>
        </row>
        <row r="545">
          <cell r="B545" t="str">
            <v>351  C.M. DA MULHER SETOR ADMINISTRAÇÃO</v>
          </cell>
          <cell r="C545">
            <v>983200109</v>
          </cell>
        </row>
        <row r="546">
          <cell r="B546" t="str">
            <v>351  C.M. DA MULHER SETOR CLINICO CONSULTAS</v>
          </cell>
          <cell r="C546">
            <v>983210009</v>
          </cell>
        </row>
        <row r="547">
          <cell r="B547" t="str">
            <v>351  C.M. DA MULHER SETOR COLPOSCOPIA</v>
          </cell>
          <cell r="C547">
            <v>983220009</v>
          </cell>
        </row>
        <row r="548">
          <cell r="B548" t="str">
            <v>351  C.M. DA MULHER SETOR DENSITOMETRIA</v>
          </cell>
          <cell r="C548">
            <v>983230009</v>
          </cell>
        </row>
        <row r="549">
          <cell r="B549" t="str">
            <v>351  C.M. DA MULHER SETOR LABORATÓRIO</v>
          </cell>
          <cell r="C549">
            <v>983240009</v>
          </cell>
        </row>
        <row r="550">
          <cell r="B550" t="str">
            <v>351  C.M. DA MULHER SETOR MAMOGRAFIA</v>
          </cell>
          <cell r="C550">
            <v>983250009</v>
          </cell>
        </row>
        <row r="551">
          <cell r="B551" t="str">
            <v>351  C.M. DA MULHER SETOR PROCEDIMENTOS</v>
          </cell>
          <cell r="C551">
            <v>983300009</v>
          </cell>
        </row>
        <row r="552">
          <cell r="B552" t="str">
            <v>351  C.M. DA MULHER SETOR ULTRASSONOGRAFIA</v>
          </cell>
          <cell r="C552">
            <v>983300109</v>
          </cell>
        </row>
        <row r="553">
          <cell r="B553" t="str">
            <v>351  CENTRO MEDICO DA MULHER</v>
          </cell>
          <cell r="C553">
            <v>983300209</v>
          </cell>
        </row>
        <row r="554">
          <cell r="B554" t="str">
            <v>351  PROJETO CENTRO MEDICO DA MULHER</v>
          </cell>
          <cell r="C554">
            <v>983300309</v>
          </cell>
        </row>
        <row r="555">
          <cell r="B555" t="str">
            <v>354  RIVER DEPTO. DE CONTRATOS</v>
          </cell>
          <cell r="C555">
            <v>983310009</v>
          </cell>
        </row>
        <row r="556">
          <cell r="B556" t="str">
            <v>354  RIVER GERÊNCIA ADM. DE CONTRATOS</v>
          </cell>
          <cell r="C556">
            <v>983320009</v>
          </cell>
        </row>
        <row r="557">
          <cell r="B557" t="str">
            <v>355  RIVER DIRETORIA ADJUNTA TÉCNICA</v>
          </cell>
          <cell r="C557">
            <v>983320109</v>
          </cell>
        </row>
        <row r="558">
          <cell r="B558" t="str">
            <v>358  RIVER CONSELHO CONSULTIVO</v>
          </cell>
          <cell r="C558">
            <v>983400009</v>
          </cell>
        </row>
        <row r="559">
          <cell r="B559" t="str">
            <v>358  RIVER SETOR DE EMPREENDIMENTO</v>
          </cell>
          <cell r="C559">
            <v>983400109</v>
          </cell>
        </row>
        <row r="560">
          <cell r="B560" t="str">
            <v>364  RIVER DEPTO DE QUALIDADE E PROCESSOS</v>
          </cell>
          <cell r="C560">
            <v>983400209</v>
          </cell>
        </row>
        <row r="561">
          <cell r="B561" t="str">
            <v>364  RIVER DIRETORIA ADJ. REC. HUM. E ESTRAT.</v>
          </cell>
          <cell r="C561">
            <v>983400309</v>
          </cell>
        </row>
        <row r="562">
          <cell r="B562" t="str">
            <v>368  MOEMA DIRETORIA DE QUALIDADE</v>
          </cell>
          <cell r="C562">
            <v>983400409</v>
          </cell>
        </row>
        <row r="563">
          <cell r="B563" t="str">
            <v>369  RIVER DIR. EXEC. QUALIDADE E RH</v>
          </cell>
          <cell r="C563">
            <v>983410009</v>
          </cell>
        </row>
        <row r="564">
          <cell r="B564" t="str">
            <v>370  RECIFE COMISSÕES P.J.</v>
          </cell>
          <cell r="C564">
            <v>983410109</v>
          </cell>
        </row>
        <row r="565">
          <cell r="B565" t="str">
            <v>370  RECIFE DEPTO. DE NEGÓCIOS PJ</v>
          </cell>
          <cell r="C565">
            <v>983430009</v>
          </cell>
        </row>
        <row r="566">
          <cell r="B566" t="str">
            <v>370  RIVER COMISSÕES CORRETORES RECIFE P.F.</v>
          </cell>
          <cell r="C566">
            <v>983440009</v>
          </cell>
        </row>
        <row r="567">
          <cell r="B567" t="str">
            <v>370  RIVER COMISSÕES CORRETORES RECIFE P.J.</v>
          </cell>
          <cell r="C567">
            <v>983450009</v>
          </cell>
        </row>
        <row r="568">
          <cell r="B568" t="str">
            <v>370  RIVER DEPTO. DE VENDAS - RECIFE</v>
          </cell>
          <cell r="C568">
            <v>984000009</v>
          </cell>
        </row>
        <row r="569">
          <cell r="B569" t="str">
            <v>371  MINAS GERAIS COMISSÕES P.J.</v>
          </cell>
          <cell r="C569">
            <v>984000109</v>
          </cell>
        </row>
        <row r="570">
          <cell r="B570" t="str">
            <v>371  MINAS GERAIS DEPTO. DE NEGÓCIOS PJ</v>
          </cell>
          <cell r="C570">
            <v>984100009</v>
          </cell>
        </row>
        <row r="571">
          <cell r="B571" t="str">
            <v>371  RIVER COMISSÕES CORRETORES UBERL. P.J.</v>
          </cell>
          <cell r="C571">
            <v>984100109</v>
          </cell>
        </row>
        <row r="572">
          <cell r="B572" t="str">
            <v>371  RIVER DEPTO. DE VENDAS - UBERLÂNDIA</v>
          </cell>
          <cell r="C572">
            <v>984100209</v>
          </cell>
        </row>
        <row r="573">
          <cell r="B573" t="str">
            <v>372  RIVER COMISSÕES CORRET. SALVADOR</v>
          </cell>
          <cell r="C573">
            <v>984110009</v>
          </cell>
        </row>
        <row r="574">
          <cell r="B574" t="str">
            <v>372  RIVER DEPTO. DE VENDAS - SALVADOR</v>
          </cell>
          <cell r="C574">
            <v>984110309</v>
          </cell>
        </row>
        <row r="575">
          <cell r="B575" t="str">
            <v>372  SALVADOR COMISSÃO P.J.</v>
          </cell>
          <cell r="C575">
            <v>984200009</v>
          </cell>
        </row>
        <row r="576">
          <cell r="B576" t="str">
            <v>372  SALVADOR GERÊNCIA DE NEGÓCIOS PJ</v>
          </cell>
          <cell r="C576">
            <v>984200109</v>
          </cell>
        </row>
        <row r="577">
          <cell r="B577" t="str">
            <v>373  BRASILIA COMISSÕES P.J.</v>
          </cell>
          <cell r="C577">
            <v>984200209</v>
          </cell>
        </row>
        <row r="578">
          <cell r="B578" t="str">
            <v>373  BRASILIA DEPTO. DE NEGÓCIOS PJ</v>
          </cell>
          <cell r="C578">
            <v>984210009</v>
          </cell>
        </row>
        <row r="579">
          <cell r="B579" t="str">
            <v>373  RIVER COMISSÕES CORRETORES BRASILIA P.J.</v>
          </cell>
          <cell r="C579">
            <v>984220009</v>
          </cell>
        </row>
        <row r="580">
          <cell r="B580" t="str">
            <v>373  RIVER DEPTO. DE VENDAS - BRASÍLIA</v>
          </cell>
          <cell r="C580">
            <v>984220109</v>
          </cell>
        </row>
        <row r="581">
          <cell r="B581" t="str">
            <v>374  RIO DE JANEIRO COMISSÕES P.J.</v>
          </cell>
          <cell r="C581">
            <v>984220209</v>
          </cell>
        </row>
        <row r="582">
          <cell r="B582" t="str">
            <v>374  RIO DE JANEIRO GERÊNCIA DE NEGÓCIOS PJ</v>
          </cell>
          <cell r="C582">
            <v>984230009</v>
          </cell>
        </row>
        <row r="583">
          <cell r="B583" t="str">
            <v>374  RIVER COMISSÕES COR. RIO DE JANEIRO P.J.</v>
          </cell>
          <cell r="C583">
            <v>984230109</v>
          </cell>
        </row>
        <row r="584">
          <cell r="B584" t="str">
            <v>374  RIVER DEPTO. DE VENDAS - RIO DE JANEIRO</v>
          </cell>
          <cell r="C584">
            <v>984230309</v>
          </cell>
        </row>
        <row r="585">
          <cell r="B585" t="str">
            <v>375  RIVER PRESIDÊNCIA</v>
          </cell>
          <cell r="C585">
            <v>984240009</v>
          </cell>
        </row>
        <row r="586">
          <cell r="B586" t="str">
            <v>376  PARTICULAR</v>
          </cell>
          <cell r="C586">
            <v>984240109</v>
          </cell>
        </row>
        <row r="587">
          <cell r="B587" t="str">
            <v>376  RIO DE JANEIRO</v>
          </cell>
          <cell r="C587">
            <v>984250009</v>
          </cell>
        </row>
        <row r="588">
          <cell r="B588" t="str">
            <v>376  RIO DE JANEIRO EXTRA MEDIAL</v>
          </cell>
          <cell r="C588">
            <v>984250109</v>
          </cell>
        </row>
        <row r="589">
          <cell r="B589" t="str">
            <v>376  RIO DE JANEIRO GERÊNCIA ADMINISTRATIVA</v>
          </cell>
          <cell r="C589">
            <v>984260009</v>
          </cell>
        </row>
        <row r="590">
          <cell r="B590" t="str">
            <v>376  RIO DE JANEIRO OUTROS C. ASSISTENCIAIS</v>
          </cell>
          <cell r="C590">
            <v>984270009</v>
          </cell>
        </row>
        <row r="591">
          <cell r="B591" t="str">
            <v>376  RIO DE JANEIRO SERV. MED. CREDENCIADOS</v>
          </cell>
          <cell r="C591">
            <v>984280009</v>
          </cell>
        </row>
        <row r="592">
          <cell r="B592" t="str">
            <v>376  RIO DE JANEIRO SERV. MÉD. HOSP. COLETIVO - GERAL</v>
          </cell>
          <cell r="C592">
            <v>984280109</v>
          </cell>
        </row>
        <row r="593">
          <cell r="B593" t="str">
            <v>376  RIO DE JANEIRO SETOR DE ATEND.A CLIENTES</v>
          </cell>
          <cell r="C593">
            <v>984290009</v>
          </cell>
        </row>
        <row r="594">
          <cell r="B594" t="str">
            <v>377  RIVER DEPTO PLANEJAMENTO DE VENDAS</v>
          </cell>
          <cell r="C594">
            <v>984290109</v>
          </cell>
        </row>
        <row r="595">
          <cell r="B595" t="str">
            <v>377  RIVER DIR. ADJ. COML. PJ - MARKETING</v>
          </cell>
          <cell r="C595">
            <v>984310009</v>
          </cell>
        </row>
        <row r="596">
          <cell r="B596" t="str">
            <v>377  RIVER DIR. ADJ. DE NEGÓCIOS CORPORATIVOS</v>
          </cell>
          <cell r="C596">
            <v>984320009</v>
          </cell>
        </row>
        <row r="597">
          <cell r="B597" t="str">
            <v>378  RIVER DIR. ADJ. DE FILIAIS</v>
          </cell>
          <cell r="C597">
            <v>984400009</v>
          </cell>
        </row>
        <row r="598">
          <cell r="B598" t="str">
            <v>379  RIVER GERÊNCIA DE REMUNERAÇÃO E BENEF.</v>
          </cell>
          <cell r="C598">
            <v>984400309</v>
          </cell>
        </row>
        <row r="599">
          <cell r="B599" t="str">
            <v>379  RIVER SETOR DE REMUNERAÇÃO</v>
          </cell>
          <cell r="C599">
            <v>984410009</v>
          </cell>
        </row>
        <row r="600">
          <cell r="B600" t="str">
            <v>384  CENTRO MÉDICO SAO MIGUEL</v>
          </cell>
          <cell r="C600">
            <v>984410309</v>
          </cell>
        </row>
        <row r="601">
          <cell r="B601" t="str">
            <v>384  PROJETO CENTRO MEDICO SAO MIGUEL</v>
          </cell>
          <cell r="C601">
            <v>984500009</v>
          </cell>
        </row>
        <row r="602">
          <cell r="B602" t="str">
            <v>384  SÃO MIGUEL REPASSE DE HONORÁRIOS MÉDICOS</v>
          </cell>
          <cell r="C602">
            <v>984510009</v>
          </cell>
        </row>
        <row r="603">
          <cell r="B603" t="str">
            <v>384  SÃO MIGUEL SETOR ADMINISTRAÇÃO</v>
          </cell>
          <cell r="C603">
            <v>984510109</v>
          </cell>
        </row>
        <row r="604">
          <cell r="B604" t="str">
            <v>384  SÃO MIGUEL SETOR CLÍNICO CONSULTAS</v>
          </cell>
          <cell r="C604">
            <v>984510209</v>
          </cell>
        </row>
        <row r="605">
          <cell r="B605" t="str">
            <v>384  SÃO MIGUEL SETOR COLPOSCOPIA</v>
          </cell>
          <cell r="C605">
            <v>984510309</v>
          </cell>
        </row>
        <row r="606">
          <cell r="B606" t="str">
            <v>384  SÃO MIGUEL SETOR DE AUDIOMETRIA</v>
          </cell>
          <cell r="C606">
            <v>984520009</v>
          </cell>
        </row>
        <row r="607">
          <cell r="B607" t="str">
            <v>384  SÃO MIGUEL SETOR ECOCARDIOGRAMA</v>
          </cell>
          <cell r="C607">
            <v>984530009</v>
          </cell>
        </row>
        <row r="608">
          <cell r="B608" t="str">
            <v>384  SÃO MIGUEL SETOR ELETROCARDIOGRAMA</v>
          </cell>
          <cell r="C608">
            <v>985000009</v>
          </cell>
        </row>
        <row r="609">
          <cell r="B609" t="str">
            <v>384  SÃO MIGUEL SETOR ENDOSCOPIA</v>
          </cell>
          <cell r="C609">
            <v>985000109</v>
          </cell>
        </row>
        <row r="610">
          <cell r="B610" t="str">
            <v>384  SÃO MIGUEL SETOR LABORATÓRIO</v>
          </cell>
          <cell r="C610">
            <v>985000209</v>
          </cell>
        </row>
        <row r="611">
          <cell r="B611" t="str">
            <v>384  SÃO MIGUEL SETOR RAIO X</v>
          </cell>
          <cell r="C611">
            <v>985000309</v>
          </cell>
        </row>
        <row r="612">
          <cell r="B612" t="str">
            <v>384  SAO MIGUEL SETOR ULTRASSONOGRAFIA</v>
          </cell>
          <cell r="C612">
            <v>985000409</v>
          </cell>
        </row>
        <row r="613">
          <cell r="B613" t="str">
            <v>385  CENTRO MÉDICO SÃO BERNARDO</v>
          </cell>
          <cell r="C613">
            <v>985000509</v>
          </cell>
        </row>
        <row r="614">
          <cell r="B614" t="str">
            <v>385  PROJETO CENTRO MÉDICO SÃO BERNARDO</v>
          </cell>
          <cell r="C614">
            <v>985000709</v>
          </cell>
        </row>
        <row r="615">
          <cell r="B615" t="str">
            <v>385  SÃO BERNARDO REPASSE DE HONOR. MEDICOS</v>
          </cell>
          <cell r="C615">
            <v>985010009</v>
          </cell>
        </row>
        <row r="616">
          <cell r="B616" t="str">
            <v>385  SÃO BERNARDO SETOR ADMINISTRAÇÃO</v>
          </cell>
          <cell r="C616">
            <v>985100009</v>
          </cell>
        </row>
        <row r="617">
          <cell r="B617" t="str">
            <v>385  SÃO BERNARDO SETOR CLÍNICO CONSULTAS</v>
          </cell>
          <cell r="C617">
            <v>985100109</v>
          </cell>
        </row>
        <row r="618">
          <cell r="B618" t="str">
            <v>385  SÃO BERNARDO SETOR COLPOSCOPIA</v>
          </cell>
          <cell r="C618">
            <v>985100209</v>
          </cell>
        </row>
        <row r="619">
          <cell r="B619" t="str">
            <v>385  SÃO BERNARDO SETOR ECOCARDIOGRAMA</v>
          </cell>
          <cell r="C619">
            <v>985100309</v>
          </cell>
        </row>
        <row r="620">
          <cell r="B620" t="str">
            <v>385  SÃO BERNARDO SETOR ELETROCARDIOGRAMA</v>
          </cell>
          <cell r="C620">
            <v>985100409</v>
          </cell>
        </row>
        <row r="621">
          <cell r="B621" t="str">
            <v>385  SÃO BERNARDO SETOR LABORATÓRIO</v>
          </cell>
          <cell r="C621">
            <v>985110009</v>
          </cell>
        </row>
        <row r="622">
          <cell r="B622" t="str">
            <v>385  SÃO BERNARDO SETOR ULTRASSONOGRAFIA</v>
          </cell>
          <cell r="C622">
            <v>985110109</v>
          </cell>
        </row>
        <row r="623">
          <cell r="B623" t="str">
            <v>386  CENTRO MÉDICO DA CRIANÇA</v>
          </cell>
          <cell r="C623">
            <v>985110309</v>
          </cell>
        </row>
        <row r="624">
          <cell r="B624" t="str">
            <v>386  CRIANÇA REPASSE DE HONORÁRIOS MÉDICOS</v>
          </cell>
          <cell r="C624">
            <v>985110409</v>
          </cell>
        </row>
        <row r="625">
          <cell r="B625" t="str">
            <v>386  CRIANÇA SETOR ADMINISTRAÇÃO</v>
          </cell>
          <cell r="C625">
            <v>985110509</v>
          </cell>
        </row>
        <row r="626">
          <cell r="B626" t="str">
            <v>386  CRIANÇA SETOR CLÍNICO CONSULTAS</v>
          </cell>
          <cell r="C626">
            <v>985110609</v>
          </cell>
        </row>
        <row r="627">
          <cell r="B627" t="str">
            <v>386  CRIANÇA SETOR DENSITOMETRIA</v>
          </cell>
          <cell r="C627">
            <v>985110709</v>
          </cell>
        </row>
        <row r="628">
          <cell r="B628" t="str">
            <v>386  CRIANÇA SETOR ELETROCARDIOGRAMA</v>
          </cell>
          <cell r="C628">
            <v>985110809</v>
          </cell>
        </row>
        <row r="629">
          <cell r="B629" t="str">
            <v>386  CRIANÇA SETOR LABORATÓRIO</v>
          </cell>
          <cell r="C629">
            <v>985110909</v>
          </cell>
        </row>
        <row r="630">
          <cell r="B630" t="str">
            <v>386  CRIANÇA SETOR MAMOGRAFIA</v>
          </cell>
          <cell r="C630">
            <v>985111009</v>
          </cell>
        </row>
        <row r="631">
          <cell r="B631" t="str">
            <v>386  PROJETO CENTRO MEDICO INFANTIL</v>
          </cell>
          <cell r="C631">
            <v>985111109</v>
          </cell>
        </row>
        <row r="632">
          <cell r="B632" t="str">
            <v>388  RIVER DEPTO. DE ADM. DE PESSOAL</v>
          </cell>
          <cell r="C632">
            <v>985111209</v>
          </cell>
        </row>
        <row r="633">
          <cell r="B633" t="str">
            <v>388  RIVER GERÊNCIA ADM.DE PESSOAL</v>
          </cell>
          <cell r="C633">
            <v>985111309</v>
          </cell>
        </row>
        <row r="634">
          <cell r="B634" t="str">
            <v>389  RIVER GERÊNCIA GENERALISTA REC. PROPRIOS</v>
          </cell>
          <cell r="C634">
            <v>985111409</v>
          </cell>
        </row>
        <row r="635">
          <cell r="B635" t="str">
            <v>391  RECIFE SETOR DE MARKETING</v>
          </cell>
          <cell r="C635">
            <v>985111509</v>
          </cell>
        </row>
        <row r="636">
          <cell r="B636" t="str">
            <v>392  MINAS GERAIS SETOR DE MARKETING</v>
          </cell>
          <cell r="C636">
            <v>985111609</v>
          </cell>
        </row>
        <row r="637">
          <cell r="B637" t="str">
            <v>393  BRASILIA SETOR DE MARKETING</v>
          </cell>
          <cell r="C637">
            <v>985111709</v>
          </cell>
        </row>
        <row r="638">
          <cell r="B638" t="str">
            <v>394  RIO DE JANEIRO SETOR DE MARKETING</v>
          </cell>
          <cell r="C638">
            <v>985111809</v>
          </cell>
        </row>
        <row r="639">
          <cell r="B639" t="str">
            <v>395  SALVADOR SETOR DE MARKETING</v>
          </cell>
          <cell r="C639">
            <v>985111909</v>
          </cell>
        </row>
        <row r="640">
          <cell r="B640" t="str">
            <v>401  GERÊNCIA DE MEDICINA PREVENTIVA - RATEIO</v>
          </cell>
          <cell r="C640">
            <v>985112009</v>
          </cell>
        </row>
        <row r="641">
          <cell r="B641" t="str">
            <v>401  MEDICINA PREVENTIVA ADM. GERAL</v>
          </cell>
          <cell r="C641">
            <v>985112109</v>
          </cell>
        </row>
        <row r="642">
          <cell r="B642" t="str">
            <v>401  MEDICINA PREVENTIVA ADMINISTRAÇÃO</v>
          </cell>
          <cell r="C642">
            <v>985112209</v>
          </cell>
        </row>
        <row r="643">
          <cell r="B643" t="str">
            <v>401  MEDICINA PREVENTIVA BRIGADEIRO CONSULTAS</v>
          </cell>
          <cell r="C643">
            <v>985112309</v>
          </cell>
        </row>
        <row r="644">
          <cell r="B644" t="str">
            <v>401  MEDICINA PREVENTIVA C. GOMES CONSULTAS</v>
          </cell>
          <cell r="C644">
            <v>985112409</v>
          </cell>
        </row>
        <row r="645">
          <cell r="B645" t="str">
            <v>401  MEDICINA PREVENTIVA MOEMA CONSULTAS</v>
          </cell>
          <cell r="C645">
            <v>985112509</v>
          </cell>
        </row>
        <row r="646">
          <cell r="B646" t="str">
            <v>401  MEDICINA PREVENTIVA S. ANDRÉ CONSULTAS</v>
          </cell>
          <cell r="C646">
            <v>985112609</v>
          </cell>
        </row>
        <row r="647">
          <cell r="B647" t="str">
            <v>401  MEDICINA PREVENTIVA S. MIGUEL CONSULTAS</v>
          </cell>
          <cell r="C647">
            <v>985112709</v>
          </cell>
        </row>
        <row r="648">
          <cell r="B648" t="str">
            <v>401  MEDICINA PREVENTIVA S.BERNARDO CONSULTAS</v>
          </cell>
          <cell r="C648">
            <v>985112809</v>
          </cell>
        </row>
        <row r="649">
          <cell r="B649" t="str">
            <v>401  MEDICINA PREVENTIVA Z. LESTE CONSULTAS</v>
          </cell>
          <cell r="C649">
            <v>985112909</v>
          </cell>
        </row>
        <row r="650">
          <cell r="B650" t="str">
            <v>401  MEDICINA PREVENTIVA Z. NORTE CONSULTAS</v>
          </cell>
          <cell r="C650">
            <v>985113009</v>
          </cell>
        </row>
        <row r="651">
          <cell r="B651" t="str">
            <v>401  MEDICINA PREVENTIVA Z. OESTE CONSULTAS</v>
          </cell>
          <cell r="C651">
            <v>985113109</v>
          </cell>
        </row>
        <row r="652">
          <cell r="B652" t="str">
            <v>402  RIVER DEPTO. DESENVOLVIMENTO DE PESSOAL</v>
          </cell>
          <cell r="C652">
            <v>985113209</v>
          </cell>
        </row>
        <row r="653">
          <cell r="B653" t="str">
            <v>402  RIVER SETOR DE QUALIDADE DE VIDA</v>
          </cell>
          <cell r="C653">
            <v>985113309</v>
          </cell>
        </row>
        <row r="654">
          <cell r="B654" t="str">
            <v>403  RIVER DEPTO. RECRUTAMENTO E SELEÇÃO</v>
          </cell>
          <cell r="C654">
            <v>985113409</v>
          </cell>
        </row>
        <row r="655">
          <cell r="B655" t="str">
            <v>404  RIVER GERÊNCIA DE CONTAS - 2</v>
          </cell>
          <cell r="C655">
            <v>985113509</v>
          </cell>
        </row>
        <row r="656">
          <cell r="B656" t="str">
            <v>405  RIVER DIRETORIA ADJ. TEC. E SISTEMAS</v>
          </cell>
          <cell r="C656">
            <v>985113609</v>
          </cell>
        </row>
        <row r="657">
          <cell r="B657" t="str">
            <v>406  RIVER GERÊNCIA DE PRODUTOS</v>
          </cell>
          <cell r="C657">
            <v>985113709</v>
          </cell>
        </row>
        <row r="658">
          <cell r="B658" t="str">
            <v>407  RIVER GERÊNCIA DE IMPLANTAÇÃO</v>
          </cell>
          <cell r="C658">
            <v>985113809</v>
          </cell>
        </row>
        <row r="659">
          <cell r="B659" t="str">
            <v>408  RIVER GERÊNCIA DE CONTAS - 3</v>
          </cell>
          <cell r="C659">
            <v>985113909</v>
          </cell>
        </row>
        <row r="660">
          <cell r="B660" t="str">
            <v>409  RIVER GERÊNCIA DE SISTEMAS</v>
          </cell>
          <cell r="C660">
            <v>985114009</v>
          </cell>
        </row>
        <row r="661">
          <cell r="B661" t="str">
            <v>409  RIVER PROJETO B.I.</v>
          </cell>
          <cell r="C661">
            <v>985114109</v>
          </cell>
        </row>
        <row r="662">
          <cell r="B662" t="str">
            <v>410  RIVER DEPTO. DE AUTOMAÇÃO HOSPITALAR</v>
          </cell>
          <cell r="C662">
            <v>985114209</v>
          </cell>
        </row>
        <row r="663">
          <cell r="B663" t="str">
            <v>411  RIVER GERÊNCIA DE TECNOLOGIA</v>
          </cell>
          <cell r="C663">
            <v>985114309</v>
          </cell>
        </row>
        <row r="664">
          <cell r="B664" t="str">
            <v>412  RIVER DEPARTAMENTO SUPORTE COMERCIAL</v>
          </cell>
          <cell r="C664">
            <v>985114409</v>
          </cell>
        </row>
        <row r="665">
          <cell r="B665" t="str">
            <v>413  RIVER GER. NEGÓCIOS PME SP</v>
          </cell>
          <cell r="C665">
            <v>985114509</v>
          </cell>
        </row>
        <row r="666">
          <cell r="B666" t="str">
            <v>414  KIT LIVRETO RECIFE</v>
          </cell>
          <cell r="C666">
            <v>985114709</v>
          </cell>
        </row>
        <row r="667">
          <cell r="B667" t="str">
            <v>415  KIT LIVRETO SALVADOR</v>
          </cell>
          <cell r="C667">
            <v>985114809</v>
          </cell>
        </row>
        <row r="668">
          <cell r="B668" t="str">
            <v>416  KIT LIVRETO BRASÍLIA</v>
          </cell>
          <cell r="C668">
            <v>985114909</v>
          </cell>
        </row>
        <row r="669">
          <cell r="B669" t="str">
            <v>417  RIVER KIT LIVRETO CORRETORES</v>
          </cell>
          <cell r="C669">
            <v>985115009</v>
          </cell>
        </row>
        <row r="670">
          <cell r="B670" t="str">
            <v>418  RIVER KIT LIVRETOS EQ. PROP. P. JURÍDICA</v>
          </cell>
          <cell r="C670">
            <v>985115109</v>
          </cell>
        </row>
        <row r="671">
          <cell r="B671" t="str">
            <v>419  RIVER KIT LIVRETOS EQ. PRÓP. P. FÍSICA</v>
          </cell>
          <cell r="C671">
            <v>985115209</v>
          </cell>
        </row>
        <row r="672">
          <cell r="B672" t="str">
            <v>420  RIVER KIT LIVRETO CADASTRO</v>
          </cell>
          <cell r="C672">
            <v>985115309</v>
          </cell>
        </row>
        <row r="673">
          <cell r="B673" t="str">
            <v>421  RIVER KIT LIVRETO CREDENCIAMENTO</v>
          </cell>
          <cell r="C673">
            <v>985115409</v>
          </cell>
        </row>
        <row r="674">
          <cell r="B674" t="str">
            <v>423  KIT LIVRETO RIO DE JANEIRO</v>
          </cell>
          <cell r="C674">
            <v>985115509</v>
          </cell>
        </row>
        <row r="675">
          <cell r="B675" t="str">
            <v>424  KIT LIVRETO MINAS GERAIS</v>
          </cell>
          <cell r="C675">
            <v>985115609</v>
          </cell>
        </row>
        <row r="676">
          <cell r="B676" t="str">
            <v>425  CH. FLORA HONOR. MED. NUCLEO APA</v>
          </cell>
          <cell r="C676">
            <v>985115709</v>
          </cell>
        </row>
        <row r="677">
          <cell r="B677" t="str">
            <v>425  CH. FLORA NUCLEO APA</v>
          </cell>
          <cell r="C677">
            <v>985115809</v>
          </cell>
        </row>
        <row r="678">
          <cell r="B678" t="str">
            <v>431  RIVER INSTITUTO MEDIAL SAÚDE</v>
          </cell>
          <cell r="C678">
            <v>985115909</v>
          </cell>
        </row>
        <row r="679">
          <cell r="B679" t="str">
            <v>433  RIVER DEPTO. ATENDIMENTO A EMPRESAS</v>
          </cell>
          <cell r="C679">
            <v>985116009</v>
          </cell>
        </row>
        <row r="680">
          <cell r="B680" t="str">
            <v>433  RIVER DIR. ADJ. DE CLIENTES</v>
          </cell>
          <cell r="C680">
            <v>985116109</v>
          </cell>
        </row>
        <row r="681">
          <cell r="B681" t="str">
            <v>436  RIVER DEPTO. SERV. PROPRIOS TEC./ADM</v>
          </cell>
          <cell r="C681">
            <v>985116209</v>
          </cell>
        </row>
        <row r="682">
          <cell r="B682" t="str">
            <v>436  RIVER DIVISÃO ADM. CTOS. MÉDICOS</v>
          </cell>
          <cell r="C682">
            <v>985116309</v>
          </cell>
        </row>
        <row r="683">
          <cell r="B683" t="str">
            <v>436  RIVER GERÊNCIA CENTROS MEDICOS</v>
          </cell>
          <cell r="C683">
            <v>985116409</v>
          </cell>
        </row>
        <row r="684">
          <cell r="B684" t="str">
            <v>438  RIVER COORD. NÚCLEO TUNEP/ANS</v>
          </cell>
          <cell r="C684">
            <v>985116509</v>
          </cell>
        </row>
        <row r="685">
          <cell r="B685" t="str">
            <v>438  RIVER COORD. TÉCNICA MÉDICA</v>
          </cell>
          <cell r="C685">
            <v>985116609</v>
          </cell>
        </row>
        <row r="686">
          <cell r="B686" t="str">
            <v>438  RIVER DEPTO DE ESTATISTICA MEDICA</v>
          </cell>
          <cell r="C686">
            <v>985116709</v>
          </cell>
        </row>
        <row r="687">
          <cell r="B687" t="str">
            <v>438  RIVER GERÊNCIA DE ESTATISTICA MEDICA</v>
          </cell>
          <cell r="C687">
            <v>985116809</v>
          </cell>
        </row>
        <row r="688">
          <cell r="B688" t="str">
            <v>438  RIVER SETOR DE CUSTO AGREGADO</v>
          </cell>
          <cell r="C688">
            <v>985116909</v>
          </cell>
        </row>
        <row r="689">
          <cell r="B689" t="str">
            <v>439  RIVER AGENCIA NACIONAL DE SAÚDE (ANS)</v>
          </cell>
          <cell r="C689">
            <v>985117009</v>
          </cell>
        </row>
        <row r="690">
          <cell r="B690" t="str">
            <v>439  RIVER DEPARTAMENTO TÉCNICO</v>
          </cell>
          <cell r="C690">
            <v>985117109</v>
          </cell>
        </row>
        <row r="691">
          <cell r="B691" t="str">
            <v>439  RIVER DEPTO. ATUARIAL</v>
          </cell>
          <cell r="C691">
            <v>985117209</v>
          </cell>
        </row>
        <row r="692">
          <cell r="B692" t="str">
            <v>439  RIVER DEPTO. DE ANÁLISE DE PROPOSTA</v>
          </cell>
          <cell r="C692">
            <v>985117309</v>
          </cell>
        </row>
        <row r="693">
          <cell r="B693" t="str">
            <v>439  RIVER DEPTO. DE ESTATÍSTICA</v>
          </cell>
          <cell r="C693">
            <v>985118009</v>
          </cell>
        </row>
        <row r="694">
          <cell r="B694" t="str">
            <v>439  RIVER GERÊNCIA ATUARIAL</v>
          </cell>
          <cell r="C694">
            <v>985118109</v>
          </cell>
        </row>
        <row r="695">
          <cell r="B695" t="str">
            <v>439  RIVER GERÊNCIA TÉCNICA/ATUARIAL</v>
          </cell>
          <cell r="C695">
            <v>985118209</v>
          </cell>
        </row>
        <row r="696">
          <cell r="B696" t="str">
            <v>439  RIVER SETOR ANÁLISE DE CARTEIRAS</v>
          </cell>
          <cell r="C696">
            <v>985120009</v>
          </cell>
        </row>
        <row r="697">
          <cell r="B697" t="str">
            <v>448  RIVER AMB. EMP. CSU ALPHAVILLE</v>
          </cell>
          <cell r="C697">
            <v>985120209</v>
          </cell>
        </row>
        <row r="698">
          <cell r="B698" t="str">
            <v>448  RIVER AMB. EMP. TELEPERFORMACE/B.BRASIL</v>
          </cell>
          <cell r="C698">
            <v>985120309</v>
          </cell>
        </row>
        <row r="699">
          <cell r="B699" t="str">
            <v>448  RIVER AMB. EMP. TELEPERFORMACE/MORUMBI</v>
          </cell>
          <cell r="C699">
            <v>985120409</v>
          </cell>
        </row>
        <row r="700">
          <cell r="B700" t="str">
            <v>448  RIVER DEPTO. DE MEDICINA OCUPACIONAL</v>
          </cell>
          <cell r="C700">
            <v>985120509</v>
          </cell>
        </row>
        <row r="701">
          <cell r="B701" t="str">
            <v>448  RIVER GER. MEDICINA OCUPACIONAL - RATEIO</v>
          </cell>
          <cell r="C701">
            <v>985140009</v>
          </cell>
        </row>
        <row r="702">
          <cell r="B702" t="str">
            <v>448  RIVER SETOR AMB. DE EMPRESAS (ADM./ENF.)</v>
          </cell>
          <cell r="C702">
            <v>985150009</v>
          </cell>
        </row>
        <row r="703">
          <cell r="B703" t="str">
            <v>448  RIVER SETOR AMB. EM. CREDICARD JUSCELINO</v>
          </cell>
          <cell r="C703">
            <v>985180009</v>
          </cell>
        </row>
        <row r="704">
          <cell r="B704" t="str">
            <v>448  RIVER SETOR AMB. EMP. ALCON</v>
          </cell>
          <cell r="C704">
            <v>985180109</v>
          </cell>
        </row>
        <row r="705">
          <cell r="B705" t="str">
            <v>448  RIVER SETOR AMB. EMP. BCO AM. DO SUL</v>
          </cell>
          <cell r="C705">
            <v>985180209</v>
          </cell>
        </row>
        <row r="706">
          <cell r="B706" t="str">
            <v>448  RIVER SETOR AMB. EMP. BCO SAFRA</v>
          </cell>
          <cell r="C706">
            <v>985190009</v>
          </cell>
        </row>
        <row r="707">
          <cell r="B707" t="str">
            <v>448  RIVER SETOR AMB. EMP. BCO SUDAM. PAULIST</v>
          </cell>
          <cell r="C707">
            <v>985190109</v>
          </cell>
        </row>
        <row r="708">
          <cell r="B708" t="str">
            <v>448  RIVER SETOR AMB. EMP. BCO. SUDAMERIS</v>
          </cell>
          <cell r="C708">
            <v>985200009</v>
          </cell>
        </row>
        <row r="709">
          <cell r="B709" t="str">
            <v>448  RIVER SETOR AMB. EMP. BOMBRIL</v>
          </cell>
          <cell r="C709">
            <v>985200109</v>
          </cell>
        </row>
        <row r="710">
          <cell r="B710" t="str">
            <v>448  RIVER SETOR AMB. EMP. BOSCH SALVADOR</v>
          </cell>
          <cell r="C710">
            <v>985200209</v>
          </cell>
        </row>
        <row r="711">
          <cell r="B711" t="str">
            <v>448  RIVER SETOR AMB. EMP. BOVESPA</v>
          </cell>
          <cell r="C711">
            <v>985200309</v>
          </cell>
        </row>
        <row r="712">
          <cell r="B712" t="str">
            <v>448  RIVER SETOR AMB. EMP. BRISTOL</v>
          </cell>
          <cell r="C712">
            <v>985200409</v>
          </cell>
        </row>
        <row r="713">
          <cell r="B713" t="str">
            <v>448  RIVER SETOR AMB. EMP. BYK</v>
          </cell>
          <cell r="C713">
            <v>985200509</v>
          </cell>
        </row>
        <row r="714">
          <cell r="B714" t="str">
            <v>448  RIVER SETOR AMB. EMP. CALOI</v>
          </cell>
          <cell r="C714">
            <v>985200609</v>
          </cell>
        </row>
        <row r="715">
          <cell r="B715" t="str">
            <v>448  RIVER SETOR AMB. EMP. CENESP</v>
          </cell>
          <cell r="C715">
            <v>985200709</v>
          </cell>
        </row>
        <row r="716">
          <cell r="B716" t="str">
            <v>448  RIVER SETOR AMB. EMP. CIA PALMARES</v>
          </cell>
          <cell r="C716">
            <v>985200809</v>
          </cell>
        </row>
        <row r="717">
          <cell r="B717" t="str">
            <v>448  RIVER SETOR AMB. EMP. CISPER</v>
          </cell>
          <cell r="C717">
            <v>985200909</v>
          </cell>
        </row>
        <row r="718">
          <cell r="B718" t="str">
            <v>448  RIVER SETOR AMB. EMP. CISPER - RJ</v>
          </cell>
          <cell r="C718">
            <v>985201009</v>
          </cell>
        </row>
        <row r="719">
          <cell r="B719" t="str">
            <v>448  RIVER SETOR AMB. EMP. CLUBE PAULISTANO</v>
          </cell>
          <cell r="C719">
            <v>985201109</v>
          </cell>
        </row>
        <row r="720">
          <cell r="B720" t="str">
            <v>448  RIVER SETOR AMB. EMP. COATS CORRENTES</v>
          </cell>
          <cell r="C720">
            <v>985210009</v>
          </cell>
        </row>
        <row r="721">
          <cell r="B721" t="str">
            <v>448  RIVER SETOR AMB. EMP. COSBRA COSMÉTICOS</v>
          </cell>
          <cell r="C721">
            <v>985310009</v>
          </cell>
        </row>
        <row r="722">
          <cell r="B722" t="str">
            <v>448  RIVER SETOR AMB. EMP. CYKLOP</v>
          </cell>
          <cell r="C722">
            <v>985320009</v>
          </cell>
        </row>
        <row r="723">
          <cell r="B723" t="str">
            <v>448  RIVER SETOR AMB. EMP. DYNACAST</v>
          </cell>
          <cell r="C723">
            <v>985400009</v>
          </cell>
        </row>
        <row r="724">
          <cell r="B724" t="str">
            <v>448  RIVER SETOR AMB. EMP. ELUMA (CAPUAVA)</v>
          </cell>
          <cell r="C724">
            <v>985500009</v>
          </cell>
        </row>
        <row r="725">
          <cell r="B725" t="str">
            <v>448  RIVER SETOR AMB. EMP. ELUMA (UTINGA)</v>
          </cell>
          <cell r="C725">
            <v>985510009</v>
          </cell>
        </row>
        <row r="726">
          <cell r="B726" t="str">
            <v>448  RIVER SETOR AMB. EMP. GOODYEAR</v>
          </cell>
          <cell r="C726">
            <v>985600009</v>
          </cell>
        </row>
        <row r="727">
          <cell r="B727" t="str">
            <v>448  RIVER SETOR AMB. EMP. H STERN</v>
          </cell>
          <cell r="C727">
            <v>985610009</v>
          </cell>
        </row>
        <row r="728">
          <cell r="B728" t="str">
            <v>448  RIVER SETOR AMB. EMP. HARTMAN &amp; BRAUN</v>
          </cell>
          <cell r="C728">
            <v>985620009</v>
          </cell>
        </row>
        <row r="729">
          <cell r="B729" t="str">
            <v>448  RIVER SETOR AMB. EMP. HOSP. SAMARITANO</v>
          </cell>
          <cell r="C729">
            <v>985700009</v>
          </cell>
        </row>
        <row r="730">
          <cell r="B730" t="str">
            <v>448  RIVER SETOR AMB. EMP. HOSPITAL PORTUGUÊS</v>
          </cell>
          <cell r="C730">
            <v>985710109</v>
          </cell>
        </row>
        <row r="731">
          <cell r="B731" t="str">
            <v>448  RIVER SETOR AMB. EMP. IDEAL STANDARD</v>
          </cell>
          <cell r="C731">
            <v>985710209</v>
          </cell>
        </row>
        <row r="732">
          <cell r="B732" t="str">
            <v>448  RIVER SETOR AMB. EMP. IPEM</v>
          </cell>
          <cell r="C732">
            <v>985710309</v>
          </cell>
        </row>
        <row r="733">
          <cell r="B733" t="str">
            <v>448  RIVER SETOR AMB. EMP. LACTA BROOKLIN</v>
          </cell>
          <cell r="C733">
            <v>986000009</v>
          </cell>
        </row>
        <row r="734">
          <cell r="B734" t="str">
            <v>448  RIVER SETOR AMB. EMP. LACTA PINHEIROS</v>
          </cell>
          <cell r="C734">
            <v>986000109</v>
          </cell>
        </row>
        <row r="735">
          <cell r="B735" t="str">
            <v>448  RIVER SETOR AMB. EMP. MAHLE COFAP ANEIS</v>
          </cell>
          <cell r="C735">
            <v>986100009</v>
          </cell>
        </row>
        <row r="736">
          <cell r="B736" t="str">
            <v>448  RIVER SETOR AMB. EMP. MARCAS FAMOSAS</v>
          </cell>
          <cell r="C736">
            <v>986120009</v>
          </cell>
        </row>
        <row r="737">
          <cell r="B737" t="str">
            <v>448  RIVER SETOR AMB. EMP. METAL LEVE (S.A.)</v>
          </cell>
          <cell r="C737">
            <v>986140009</v>
          </cell>
        </row>
        <row r="738">
          <cell r="B738" t="str">
            <v>448  RIVER SETOR AMB. EMP. METAL LEVE (S.B.)</v>
          </cell>
          <cell r="C738">
            <v>986150009</v>
          </cell>
        </row>
        <row r="739">
          <cell r="B739" t="str">
            <v>448  RIVER SETOR AMB. EMP. NESTLE BELEM</v>
          </cell>
          <cell r="C739">
            <v>986200009</v>
          </cell>
        </row>
        <row r="740">
          <cell r="B740" t="str">
            <v>448  RIVER SETOR AMB. EMP. ORBITALL - RJ</v>
          </cell>
          <cell r="C740">
            <v>986210009</v>
          </cell>
        </row>
        <row r="741">
          <cell r="B741" t="str">
            <v>448  RIVER SETOR AMB. EMP. ORBITALL H.SCHAUM</v>
          </cell>
          <cell r="C741">
            <v>986220009</v>
          </cell>
        </row>
        <row r="742">
          <cell r="B742" t="str">
            <v>448  RIVER SETOR AMB. EMP. ORBITALL IPIRANGA</v>
          </cell>
          <cell r="C742">
            <v>986300009</v>
          </cell>
        </row>
        <row r="743">
          <cell r="B743" t="str">
            <v>448  RIVER SETOR AMB. EMP. ORBITALL SALVADOR</v>
          </cell>
          <cell r="C743">
            <v>987100009</v>
          </cell>
        </row>
        <row r="744">
          <cell r="B744" t="str">
            <v>448  RIVER SETOR AMB. EMP. PIAL LEGRAND</v>
          </cell>
          <cell r="C744">
            <v>987100109</v>
          </cell>
        </row>
        <row r="745">
          <cell r="B745" t="str">
            <v>448  RIVER SETOR AMB. EMP. PQ DA MONICA</v>
          </cell>
          <cell r="C745">
            <v>987110009</v>
          </cell>
        </row>
        <row r="746">
          <cell r="B746" t="str">
            <v>448  RIVER SETOR AMB. EMP. RECKITT</v>
          </cell>
          <cell r="C746">
            <v>987110109</v>
          </cell>
        </row>
        <row r="747">
          <cell r="B747" t="str">
            <v>448  RIVER SETOR AMB. EMP. REDECAR PAULISTA</v>
          </cell>
          <cell r="C747">
            <v>987200009</v>
          </cell>
        </row>
        <row r="748">
          <cell r="B748" t="str">
            <v>448  RIVER SETOR AMB. EMP. ROBERT BOSCH</v>
          </cell>
          <cell r="C748">
            <v>987200109</v>
          </cell>
        </row>
        <row r="749">
          <cell r="B749" t="str">
            <v>448  RIVER SETOR AMB. EMP. RTB</v>
          </cell>
          <cell r="C749">
            <v>987210009</v>
          </cell>
        </row>
        <row r="750">
          <cell r="B750" t="str">
            <v>448  RIVER SETOR AMB. EMP. SANDVICK</v>
          </cell>
          <cell r="C750">
            <v>987400009</v>
          </cell>
        </row>
        <row r="751">
          <cell r="B751" t="str">
            <v>448  RIVER SETOR AMB. EMP. SEMP TOSCHIBA</v>
          </cell>
          <cell r="C751">
            <v>987410009</v>
          </cell>
        </row>
        <row r="752">
          <cell r="B752" t="str">
            <v>448  RIVER SETOR AMB. EMP. SONOPRESS</v>
          </cell>
          <cell r="C752">
            <v>987410109</v>
          </cell>
        </row>
        <row r="753">
          <cell r="B753" t="str">
            <v>448  RIVER SETOR AMB. EMP. SOUZA CRUZ</v>
          </cell>
          <cell r="C753">
            <v>987410209</v>
          </cell>
        </row>
        <row r="754">
          <cell r="B754" t="str">
            <v>448  RIVER SETOR AMB. EMP. SOUZA CRUZ - RJ</v>
          </cell>
          <cell r="C754">
            <v>987410309</v>
          </cell>
        </row>
        <row r="755">
          <cell r="B755" t="str">
            <v>448  RIVER SETOR AMB. EMP. SYLVANIA</v>
          </cell>
          <cell r="C755">
            <v>987410409</v>
          </cell>
        </row>
        <row r="756">
          <cell r="B756" t="str">
            <v>448  RIVER SETOR AMB. EMP. TIMKEN</v>
          </cell>
          <cell r="C756">
            <v>987500009</v>
          </cell>
        </row>
        <row r="757">
          <cell r="B757" t="str">
            <v>448  RIVER SETOR AMB. EMP. TRAMBUSTI PARTICIP</v>
          </cell>
          <cell r="C757">
            <v>987500109</v>
          </cell>
        </row>
        <row r="758">
          <cell r="B758" t="str">
            <v>448  RIVER SETOR AMB. EMP. VESPER CAMPINAS</v>
          </cell>
          <cell r="C758">
            <v>987500209</v>
          </cell>
        </row>
        <row r="759">
          <cell r="B759" t="str">
            <v>448  RIVER SETOR AMB. EMP. VESPER MACAE RJ</v>
          </cell>
          <cell r="C759">
            <v>987500309</v>
          </cell>
        </row>
        <row r="760">
          <cell r="B760" t="str">
            <v>448  RIVER SETOR AMB. EMP. VESPER RIO JANEIRO</v>
          </cell>
          <cell r="C760">
            <v>988100009</v>
          </cell>
        </row>
        <row r="761">
          <cell r="B761" t="str">
            <v>448  RIVER SETOR AMB. EMP. VESPER VILA LOBOS</v>
          </cell>
          <cell r="C761">
            <v>988110009</v>
          </cell>
        </row>
        <row r="762">
          <cell r="B762" t="str">
            <v>448  RIVER SETOR AMB. EMP. XEROX BAHIA</v>
          </cell>
          <cell r="C762">
            <v>988110109</v>
          </cell>
        </row>
        <row r="763">
          <cell r="B763" t="str">
            <v>448  RIVER SETOR AMB. EMP. XEROX INTERLAGOS</v>
          </cell>
          <cell r="C763">
            <v>988110209</v>
          </cell>
        </row>
        <row r="764">
          <cell r="B764" t="str">
            <v>448  RIVER SETOR AMB. EMP. XEROX MANAUS</v>
          </cell>
          <cell r="C764">
            <v>988110309</v>
          </cell>
        </row>
        <row r="765">
          <cell r="B765" t="str">
            <v>448  RIVER SETOR AMB. EMP. XEROX TAMBORÉ</v>
          </cell>
          <cell r="C765">
            <v>988110409</v>
          </cell>
        </row>
        <row r="766">
          <cell r="B766" t="str">
            <v>448  RIVER SETOR AMB. EMP.BCP</v>
          </cell>
          <cell r="C766">
            <v>988110509</v>
          </cell>
        </row>
        <row r="767">
          <cell r="B767" t="str">
            <v>448  RIVER SETOR AMB.EMP. ORBITALL S CAETANO</v>
          </cell>
          <cell r="C767">
            <v>988110609</v>
          </cell>
        </row>
        <row r="768">
          <cell r="B768" t="str">
            <v>448  RIVER SETOR AMB.EMP. VALEO</v>
          </cell>
          <cell r="C768">
            <v>988200009</v>
          </cell>
        </row>
        <row r="769">
          <cell r="B769" t="str">
            <v>448  RIVER SETOR AMB.EMP. VERMONT</v>
          </cell>
          <cell r="C769">
            <v>988200109</v>
          </cell>
        </row>
        <row r="770">
          <cell r="B770" t="str">
            <v>448  RIVER SETOR AMB.EMP. XEROX R. DE JANEIRO</v>
          </cell>
          <cell r="C770">
            <v>988210009</v>
          </cell>
        </row>
        <row r="771">
          <cell r="B771" t="str">
            <v>461  RIVER COORD DE AUDITORIA - CTAS MÉDICAS</v>
          </cell>
          <cell r="C771">
            <v>988210109</v>
          </cell>
        </row>
        <row r="772">
          <cell r="B772" t="str">
            <v>461  RIVER COORD MÉDICA DE AUDITORIA</v>
          </cell>
          <cell r="C772">
            <v>988300009</v>
          </cell>
        </row>
        <row r="773">
          <cell r="B773" t="str">
            <v>461  RIVER GERÊNCIA DE AUDITORIA MÉDICA</v>
          </cell>
          <cell r="C773">
            <v>988300109</v>
          </cell>
        </row>
        <row r="774">
          <cell r="B774" t="str">
            <v>462  RIVER COMISSÕES PJ CAMPINAS</v>
          </cell>
          <cell r="C774">
            <v>988300309</v>
          </cell>
        </row>
        <row r="775">
          <cell r="B775" t="str">
            <v>462  RIVER GERÊNCIA COMERCIAL PJ CAMPINAS</v>
          </cell>
          <cell r="C775">
            <v>988310009</v>
          </cell>
        </row>
        <row r="776">
          <cell r="B776" t="str">
            <v>463  RIVER COMISSÕES PJ ABC</v>
          </cell>
          <cell r="C776">
            <v>988320009</v>
          </cell>
        </row>
        <row r="777">
          <cell r="B777" t="str">
            <v>463  RIVER GERÊNCIA COMERCIAL PJ ABC</v>
          </cell>
          <cell r="C777">
            <v>988410009</v>
          </cell>
        </row>
        <row r="778">
          <cell r="B778" t="str">
            <v>466  RIVER GERÊNCIA MED. PREVENTIVA E OCUPAC.</v>
          </cell>
          <cell r="C778">
            <v>988420009</v>
          </cell>
        </row>
        <row r="779">
          <cell r="B779" t="str">
            <v>469  RIVER GERÊNCIA DE PROCESSOS</v>
          </cell>
          <cell r="C779">
            <v>988420109</v>
          </cell>
        </row>
        <row r="780">
          <cell r="B780" t="str">
            <v>469  RIVER PROJETO EXITO</v>
          </cell>
          <cell r="C780">
            <v>988430009</v>
          </cell>
        </row>
        <row r="781">
          <cell r="B781" t="str">
            <v>479  RIVER DIRETORIA ADJ. MÉDICA</v>
          </cell>
          <cell r="C781">
            <v>988440009</v>
          </cell>
        </row>
        <row r="782">
          <cell r="B782" t="str">
            <v>480  MOEMA DIRETORIA EXEC. RECURSOS PRÓPRIOS</v>
          </cell>
          <cell r="C782">
            <v>988450009</v>
          </cell>
        </row>
        <row r="783">
          <cell r="B783" t="str">
            <v>480  MOEMA GER. DE PLANEJAMENTO E CONTROLES</v>
          </cell>
          <cell r="C783">
            <v>988450109</v>
          </cell>
        </row>
        <row r="784">
          <cell r="B784" t="str">
            <v>483  RIVER DEPTO. DE ADM. E QUALIDADE</v>
          </cell>
          <cell r="C784">
            <v>988460009</v>
          </cell>
        </row>
        <row r="785">
          <cell r="B785" t="str">
            <v>483  RIVER GERÊNCIA DE ADM. E QUALIDADE</v>
          </cell>
          <cell r="C785">
            <v>988460109</v>
          </cell>
        </row>
        <row r="786">
          <cell r="B786" t="str">
            <v>484  RIVER SETOR INFORM GERENC E PROD</v>
          </cell>
          <cell r="C786">
            <v>988470009</v>
          </cell>
        </row>
        <row r="787">
          <cell r="B787" t="str">
            <v>485  RIVER DEPTO. ATUARIAL</v>
          </cell>
          <cell r="C787">
            <v>988500009</v>
          </cell>
        </row>
        <row r="788">
          <cell r="B788" t="str">
            <v>486  RIVER DIR EXEC FINANC E PLAN ESTRAT</v>
          </cell>
          <cell r="C788">
            <v>988510009</v>
          </cell>
        </row>
        <row r="789">
          <cell r="B789" t="str">
            <v>487  RIVER DIR EXEC TECNOLOGIA E MEIOS</v>
          </cell>
          <cell r="C789">
            <v>988520009</v>
          </cell>
        </row>
        <row r="790">
          <cell r="B790" t="str">
            <v>488  GER. MÉDICA CONTAS HOSPITALARES</v>
          </cell>
          <cell r="C790">
            <v>988700009</v>
          </cell>
        </row>
        <row r="791">
          <cell r="B791" t="str">
            <v>488  RIVER GER. MÉDICA CONTAS HOSPITALARES</v>
          </cell>
          <cell r="C791">
            <v>988800009</v>
          </cell>
        </row>
        <row r="792">
          <cell r="B792" t="str">
            <v>489  GER. PLANEJ. REDE CREDENCIADA</v>
          </cell>
          <cell r="C792">
            <v>988800109</v>
          </cell>
        </row>
        <row r="793">
          <cell r="B793" t="str">
            <v>489  RIVER GER. PLANEJ. REDE CREDENCIADA</v>
          </cell>
          <cell r="C793">
            <v>988800209</v>
          </cell>
        </row>
        <row r="794">
          <cell r="B794" t="str">
            <v>491  GER PLANEJAMENTO ESTRATÉGICO</v>
          </cell>
          <cell r="C794">
            <v>988800509</v>
          </cell>
        </row>
        <row r="795">
          <cell r="B795" t="str">
            <v>491  RIVER GER PLANEJAMENTO ESTRATÉGICO</v>
          </cell>
          <cell r="C795">
            <v>988810009</v>
          </cell>
        </row>
        <row r="796">
          <cell r="B796" t="str">
            <v>492  GERÊNCIA REGIONAL DE RISCO</v>
          </cell>
          <cell r="C796">
            <v>989010009</v>
          </cell>
        </row>
        <row r="797">
          <cell r="B797" t="str">
            <v>492  RIVER GER. REGIONAL DE RISCO</v>
          </cell>
          <cell r="C797">
            <v>989050009</v>
          </cell>
        </row>
        <row r="798">
          <cell r="B798" t="str">
            <v>493  GERÊNCIA REGIONAL DE NEGÓCIOS</v>
          </cell>
          <cell r="C798">
            <v>1010000009</v>
          </cell>
        </row>
        <row r="799">
          <cell r="B799" t="str">
            <v>493  RIVER GER. REGIONAL DE NEGÓCIOS</v>
          </cell>
          <cell r="C799">
            <v>1130000009</v>
          </cell>
        </row>
        <row r="800">
          <cell r="B800" t="str">
            <v>494  GER. PLAN. E CONTROLE ORÇAMENTÁRIO</v>
          </cell>
          <cell r="C800">
            <v>1170000009</v>
          </cell>
        </row>
        <row r="801">
          <cell r="B801" t="str">
            <v>494  RIVER GER. PLAN. E CONTROLE ORÇAMENTÁRIO</v>
          </cell>
          <cell r="C801">
            <v>1190000009</v>
          </cell>
        </row>
        <row r="802">
          <cell r="B802" t="str">
            <v>495  GER. PLANEJAMENTO COMERCIAL</v>
          </cell>
          <cell r="C802">
            <v>1210000009</v>
          </cell>
        </row>
        <row r="803">
          <cell r="B803" t="str">
            <v>495  RIVER GER. PLANEJAMENTO COMERCIAL</v>
          </cell>
          <cell r="C803">
            <v>1230000009</v>
          </cell>
        </row>
        <row r="804">
          <cell r="B804" t="str">
            <v>496  DIR EXEC TECNOLOGIA E MEIOS</v>
          </cell>
          <cell r="C804">
            <v>1240000009</v>
          </cell>
        </row>
        <row r="805">
          <cell r="B805" t="str">
            <v>496  RIVER DIR EXEC TECNOLOGIA E MEIOS</v>
          </cell>
          <cell r="C805">
            <v>1250000009</v>
          </cell>
        </row>
        <row r="806">
          <cell r="B806" t="str">
            <v>497  DIR. ADJ. DE DESPESAS</v>
          </cell>
          <cell r="C806">
            <v>1260000009</v>
          </cell>
        </row>
        <row r="807">
          <cell r="B807" t="str">
            <v>497  RIVER DIRETORIA ADJ. DE DESPESAS</v>
          </cell>
          <cell r="C807">
            <v>1270000009</v>
          </cell>
        </row>
        <row r="808">
          <cell r="B808" t="str">
            <v>498  GER AUT PROC E SIST ESPECIAIS</v>
          </cell>
          <cell r="C808">
            <v>1280000009</v>
          </cell>
        </row>
        <row r="809">
          <cell r="B809" t="str">
            <v>498  RIVER GER. AUT. PROC. SIST. ESPECIAIS</v>
          </cell>
          <cell r="C809">
            <v>1290000009</v>
          </cell>
        </row>
        <row r="810">
          <cell r="B810" t="str">
            <v>499  GER CAPITAL HUMANO</v>
          </cell>
          <cell r="C810">
            <v>1300000009</v>
          </cell>
        </row>
        <row r="811">
          <cell r="B811" t="str">
            <v>499  RIVER DEPTO COMUNICAÇÃO RH</v>
          </cell>
          <cell r="C811">
            <v>1310000009</v>
          </cell>
        </row>
        <row r="812">
          <cell r="B812" t="str">
            <v>499  RIVER GER CAPITAL HUMANO</v>
          </cell>
          <cell r="C812">
            <v>1320000009</v>
          </cell>
        </row>
        <row r="813">
          <cell r="B813" t="str">
            <v>501  GER NEGÓCIOS TÉCNICA E CRED</v>
          </cell>
          <cell r="C813" t="str">
            <v>0003001800X</v>
          </cell>
        </row>
        <row r="814">
          <cell r="B814" t="str">
            <v>501  RIVER GER NEGÓCIOS TÉC E CREDENC</v>
          </cell>
          <cell r="C814" t="str">
            <v>0003001900X</v>
          </cell>
        </row>
        <row r="815">
          <cell r="B815" t="str">
            <v>502  GER NEGÓCIOS RH</v>
          </cell>
          <cell r="C815" t="str">
            <v>0003002000X</v>
          </cell>
        </row>
        <row r="816">
          <cell r="B816" t="str">
            <v>502  RIVER GER NEGÓCIOS RH</v>
          </cell>
          <cell r="C816" t="str">
            <v>0003002100X</v>
          </cell>
        </row>
        <row r="817">
          <cell r="B817" t="str">
            <v>503  GER NEGÓCIOS REDE PRÓPRIA</v>
          </cell>
          <cell r="C817" t="str">
            <v>0003003000X</v>
          </cell>
        </row>
        <row r="818">
          <cell r="B818" t="str">
            <v>503  RIVER GER NEGÓCIOS REDE PRÓPRIA</v>
          </cell>
          <cell r="C818" t="str">
            <v>0003012100X</v>
          </cell>
        </row>
        <row r="819">
          <cell r="B819" t="str">
            <v>504  GER CONTAS PESSOA FÍSICA</v>
          </cell>
          <cell r="C819" t="str">
            <v>0003022100X</v>
          </cell>
        </row>
        <row r="820">
          <cell r="B820" t="str">
            <v>504  RIVER GER CONTAS PESSOA FÍSICA</v>
          </cell>
          <cell r="C820" t="str">
            <v>0003042100X</v>
          </cell>
        </row>
        <row r="821">
          <cell r="B821" t="str">
            <v>506  MOEMA GER. DE ADM E SERVIÇOS</v>
          </cell>
          <cell r="C821" t="str">
            <v>0003072100X</v>
          </cell>
        </row>
        <row r="822">
          <cell r="B822" t="str">
            <v>507  DIR. ADJ PARCERIAS ESTRATÉGICAS</v>
          </cell>
          <cell r="C822" t="str">
            <v>0003102100X</v>
          </cell>
        </row>
        <row r="823">
          <cell r="B823" t="str">
            <v>508  RIVER GER. CLIENTES SP I</v>
          </cell>
          <cell r="C823" t="str">
            <v>0010000106A</v>
          </cell>
        </row>
        <row r="824">
          <cell r="B824" t="str">
            <v>509  RIVER GER. CLIENTES SP II</v>
          </cell>
          <cell r="C824" t="str">
            <v>0010000206A</v>
          </cell>
        </row>
        <row r="825">
          <cell r="B825" t="str">
            <v>510  SÃO BERNARDO EDIFÍCIO PRONTO SOCORRO</v>
          </cell>
          <cell r="C825" t="str">
            <v>0011000106A</v>
          </cell>
        </row>
        <row r="826">
          <cell r="B826" t="str">
            <v>510  UNIDADE PS SÃO BERNARDO</v>
          </cell>
          <cell r="C826" t="str">
            <v>0011000206A</v>
          </cell>
        </row>
        <row r="827">
          <cell r="B827" t="str">
            <v>511  RIVER DIR EXEC AUDITORIA</v>
          </cell>
          <cell r="C827" t="str">
            <v>0012000106A</v>
          </cell>
        </row>
        <row r="828">
          <cell r="B828" t="str">
            <v>512  QUALIDADE DE VIDA</v>
          </cell>
          <cell r="C828" t="str">
            <v>0012000206A</v>
          </cell>
        </row>
        <row r="829">
          <cell r="B829" t="str">
            <v>512  RIVER SETOR DE QUALIDADE DE VIDA</v>
          </cell>
          <cell r="C829" t="str">
            <v>0013000106A</v>
          </cell>
        </row>
        <row r="830">
          <cell r="B830" t="str">
            <v>520  Dir Rel Institucionais</v>
          </cell>
        </row>
        <row r="831">
          <cell r="B831" t="str">
            <v>522  PROJETO EXITO</v>
          </cell>
        </row>
        <row r="832">
          <cell r="B832" t="str">
            <v>523 PROJETO AUTORIZADOR</v>
          </cell>
        </row>
        <row r="833">
          <cell r="B833" t="str">
            <v>524 PROJETO PACS</v>
          </cell>
        </row>
        <row r="834">
          <cell r="B834" t="str">
            <v>525 MODELO ALTERNATIVO - PEP</v>
          </cell>
        </row>
        <row r="835">
          <cell r="B835" t="str">
            <v>526 PORTAL INTERNET</v>
          </cell>
        </row>
        <row r="836">
          <cell r="B836" t="str">
            <v>527 PROJETO PORTAL CORRETOR</v>
          </cell>
        </row>
        <row r="837">
          <cell r="B837" t="str">
            <v>528 PROJETO PORTAL DO BENEFICIÁRIO</v>
          </cell>
        </row>
        <row r="838">
          <cell r="B838" t="str">
            <v>529 PROJETO PORTAL PRESTADOR</v>
          </cell>
        </row>
        <row r="839">
          <cell r="B839" t="str">
            <v>530 PROJETO PORTAL EMPRESA</v>
          </cell>
        </row>
        <row r="840">
          <cell r="B840" t="str">
            <v>706  PROJETO G2-DC-COMISSÕES SANTOS</v>
          </cell>
          <cell r="C840" t="str">
            <v>0014000106A</v>
          </cell>
        </row>
        <row r="841">
          <cell r="B841" t="str">
            <v>706  PROJETO G2-DC-ESCRIT COMERCIAL SANTOS</v>
          </cell>
          <cell r="C841" t="str">
            <v>0014000206A</v>
          </cell>
        </row>
        <row r="842">
          <cell r="B842" t="str">
            <v>707  PROJETO G2-DC-COMISSÕES GURAULHOS</v>
          </cell>
          <cell r="C842" t="str">
            <v>0016000106A</v>
          </cell>
        </row>
        <row r="843">
          <cell r="B843" t="str">
            <v>707  PROJETO G2-DC-ESCRIT COMERCIAL GUARULHOS</v>
          </cell>
          <cell r="C843" t="str">
            <v>0016000206A</v>
          </cell>
        </row>
        <row r="844">
          <cell r="B844" t="str">
            <v>708  PROJETO G2-DC-COMISSÕES OSASCO</v>
          </cell>
          <cell r="C844" t="str">
            <v>0017000106A</v>
          </cell>
        </row>
        <row r="845">
          <cell r="B845" t="str">
            <v>708  PROJETO G2-DC-ESCRIT COMERCIAL OSASCO</v>
          </cell>
          <cell r="C845" t="str">
            <v>0017000206A</v>
          </cell>
        </row>
        <row r="846">
          <cell r="B846" t="str">
            <v>709  PROJETO G2-DC-COMISSÕES SOROCABA</v>
          </cell>
          <cell r="C846" t="str">
            <v>0050000200X</v>
          </cell>
        </row>
        <row r="847">
          <cell r="B847" t="str">
            <v>709  PROJETO G2-DC-ESCRIT COMERCIAL SOROCABA</v>
          </cell>
          <cell r="C847" t="str">
            <v>0050002000X</v>
          </cell>
        </row>
        <row r="848">
          <cell r="B848" t="str">
            <v>763  CENTRO MÉDICO CONCEIÇÃO</v>
          </cell>
          <cell r="C848" t="str">
            <v>0050002100X</v>
          </cell>
        </row>
        <row r="849">
          <cell r="B849" t="str">
            <v>763  CONCEIÇÃO REPASSE DE HONORÁRIOS MÉDICOS</v>
          </cell>
          <cell r="C849" t="str">
            <v>0061000200X</v>
          </cell>
        </row>
        <row r="850">
          <cell r="B850" t="str">
            <v>763  CONCEIÇÃO SETOR ADMINISTRAÇÃO</v>
          </cell>
          <cell r="C850" t="str">
            <v>0061000201A</v>
          </cell>
        </row>
        <row r="851">
          <cell r="B851" t="str">
            <v>763  CONCEIÇÃO SETOR AUDIOMETRIA</v>
          </cell>
          <cell r="C851" t="str">
            <v>0061000201C</v>
          </cell>
        </row>
        <row r="852">
          <cell r="B852" t="str">
            <v>763  CONCEIÇÃO SETOR CLINICO CONSULTAS</v>
          </cell>
          <cell r="C852" t="str">
            <v>0061000202A</v>
          </cell>
        </row>
        <row r="853">
          <cell r="B853" t="str">
            <v>763  CONCEIÇÃO SETOR ELETROCARDIOGRAMA</v>
          </cell>
          <cell r="C853" t="str">
            <v>0061000202C</v>
          </cell>
        </row>
        <row r="854">
          <cell r="B854" t="str">
            <v>763  CONCEIÇÃO SETOR LABORATÓRIO</v>
          </cell>
          <cell r="C854" t="str">
            <v>0061000203A</v>
          </cell>
        </row>
        <row r="855">
          <cell r="B855" t="str">
            <v>763  CONCEIÇÃO SETOR ULTRASSONOGRAFIA</v>
          </cell>
          <cell r="C855" t="str">
            <v>0061000203C</v>
          </cell>
        </row>
        <row r="856">
          <cell r="B856" t="str">
            <v>763  PROJETO G10-CT-CTO MÉDICO CONCEIÇÃO</v>
          </cell>
          <cell r="C856" t="str">
            <v>0061000204A</v>
          </cell>
        </row>
        <row r="857">
          <cell r="B857" t="str">
            <v>764  PROJETO G10-CT-CTO MÉDICO ANA ROSA</v>
          </cell>
          <cell r="C857" t="str">
            <v>0061000204C</v>
          </cell>
        </row>
        <row r="858">
          <cell r="B858" t="str">
            <v>767  CENTRO MÉDICO SÃO BERNARDO II</v>
          </cell>
          <cell r="C858" t="str">
            <v>0061000205A</v>
          </cell>
        </row>
        <row r="859">
          <cell r="B859" t="str">
            <v>767  PROJETO G10-CT-CTO MÉDICO SÃO BERNARDO</v>
          </cell>
          <cell r="C859" t="str">
            <v>0061000205C</v>
          </cell>
        </row>
        <row r="860">
          <cell r="B860" t="str">
            <v>767  SÃO BERNARDO II ADMINISTRAÇÃO</v>
          </cell>
          <cell r="C860" t="str">
            <v>0061000207A</v>
          </cell>
        </row>
        <row r="861">
          <cell r="B861" t="str">
            <v>767  SÃO BERNARDO II CLÍNICO CONSULTAS</v>
          </cell>
          <cell r="C861" t="str">
            <v>0061000207C</v>
          </cell>
        </row>
        <row r="862">
          <cell r="B862" t="str">
            <v>767  SÃO BERNARDO II SETOR LABORATÓRIO</v>
          </cell>
          <cell r="C862" t="str">
            <v>0061000207G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"/>
      <sheetName val="Comp"/>
      <sheetName val="Base"/>
      <sheetName val="BaseConsol"/>
      <sheetName val="Fat"/>
      <sheetName val="VOxVR"/>
      <sheetName val="indmed"/>
      <sheetName val="NºVidas"/>
      <sheetName val="Geral"/>
      <sheetName val="VNPF"/>
      <sheetName val="ComPF"/>
      <sheetName val="GPF"/>
      <sheetName val="VNPJ"/>
      <sheetName val="ComPJ"/>
      <sheetName val="GPJ"/>
      <sheetName val="Ctrl"/>
      <sheetName val="Adm"/>
      <sheetName val="Fin"/>
      <sheetName val="DP"/>
      <sheetName val="Trein"/>
      <sheetName val="Sel"/>
      <sheetName val="Info"/>
      <sheetName val="MKT"/>
      <sheetName val="Cont"/>
      <sheetName val="Cmed"/>
      <sheetName val="GAC"/>
      <sheetName val="GAN"/>
      <sheetName val="Aud"/>
      <sheetName val="Bene"/>
      <sheetName val="Gmed"/>
      <sheetName val="HMA"/>
      <sheetName val="HMO"/>
      <sheetName val="HCF"/>
      <sheetName val="Reaj"/>
      <sheetName val="Redução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/>
      <sheetData sheetId="30" refreshError="1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o"/>
      <sheetName val="BP"/>
      <sheetName val="FLUXO DE CAIXA"/>
      <sheetName val="DRE RL%"/>
      <sheetName val="DRE"/>
      <sheetName val="DFC Gerencial"/>
      <sheetName val="Plan1"/>
    </sheetNames>
    <sheetDataSet>
      <sheetData sheetId="0">
        <row r="6">
          <cell r="B6" t="str">
            <v>2010</v>
          </cell>
          <cell r="C6" t="str">
            <v>2010</v>
          </cell>
        </row>
        <row r="7">
          <cell r="B7" t="str">
            <v>2009</v>
          </cell>
          <cell r="C7" t="str">
            <v>2009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AC"/>
      <sheetName val="Revenues"/>
      <sheetName val="COGS"/>
      <sheetName val="Concession Info"/>
      <sheetName val="Costs"/>
      <sheetName val="Inflation"/>
      <sheetName val="Projection BR GAAP R$"/>
      <sheetName val="Debt &amp; Macro Assumptions"/>
      <sheetName val="Valuation Liquidation"/>
      <sheetName val="Valuation Current Conc"/>
      <sheetName val="Multiple Valuation&amp;Conclusion"/>
      <sheetName val="Concession obligations"/>
      <sheetName val="Ratios"/>
      <sheetName val="Via Oeste"/>
      <sheetName val="Summary BR GAAP R$"/>
      <sheetName val="Summary BR GAAP US$"/>
      <sheetName val="Phase 2 analysis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PROJECTION"/>
      <sheetName val="WICarrDataV2"/>
      <sheetName val="equity income"/>
      <sheetName val="Valuation"/>
      <sheetName val="Outras"/>
      <sheetName val="Dedini"/>
      <sheetName val="Mendes Jr"/>
      <sheetName val="Beta"/>
      <sheetName val="FINANCIAL EXPENSES"/>
      <sheetName val="Acindar"/>
      <sheetName val="Indic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"/>
      <sheetName val="Comp"/>
      <sheetName val="Base"/>
      <sheetName val="BaseConsol"/>
      <sheetName val="Fat"/>
      <sheetName val="VOxVR"/>
      <sheetName val="indmed"/>
      <sheetName val="NºVidas"/>
      <sheetName val="Geral"/>
      <sheetName val="VNPF"/>
      <sheetName val="ComPF"/>
      <sheetName val="GPF"/>
      <sheetName val="VNPJ"/>
      <sheetName val="ComPJ"/>
      <sheetName val="GPJ"/>
      <sheetName val="Ctrl"/>
      <sheetName val="Adm"/>
      <sheetName val="Fin"/>
      <sheetName val="DP"/>
      <sheetName val="Trein"/>
      <sheetName val="Sel"/>
      <sheetName val="Info"/>
      <sheetName val="MKT"/>
      <sheetName val="Cont"/>
      <sheetName val="Cmed"/>
      <sheetName val="GAC"/>
      <sheetName val="GAN"/>
      <sheetName val="Aud"/>
      <sheetName val="Bene"/>
      <sheetName val="Gmed"/>
      <sheetName val="HMA"/>
      <sheetName val="HMO"/>
      <sheetName val="HCF"/>
      <sheetName val="Reaj"/>
      <sheetName val="Redu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vendas2004"/>
      <sheetName val="cancelamento2004"/>
      <sheetName val="reajuste prévia"/>
      <sheetName val="Plan2"/>
      <sheetName val="receita demonstrativo"/>
      <sheetName val="vidas"/>
      <sheetName val="irlau"/>
      <sheetName val="lista rescindida"/>
      <sheetName val="despesas comerciais"/>
      <sheetName val="comissaovenda"/>
      <sheetName val="COMISSAO RH"/>
      <sheetName val="PF_INT"/>
      <sheetName val="PF_CORRETORES"/>
      <sheetName val="PME_ABC"/>
      <sheetName val="PME_CAMP"/>
      <sheetName val="PME_SP"/>
      <sheetName val="PME_BA"/>
      <sheetName val="PME_RJ"/>
      <sheetName val="PME_DF"/>
      <sheetName val="PME_PE"/>
      <sheetName val="PME_MG"/>
      <sheetName val="PME_BH"/>
      <sheetName val="PMG_ABC"/>
      <sheetName val="PMG_CAMP"/>
      <sheetName val="PMG_SP"/>
      <sheetName val="PMG_BA"/>
      <sheetName val="PMG_RJ"/>
      <sheetName val="PMG_PE"/>
      <sheetName val="PMG_MG"/>
      <sheetName val="PMG_BH"/>
      <sheetName val="PMG_D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OML"/>
      <sheetName val="GPF"/>
      <sheetName val="GPJ"/>
      <sheetName val="DAF"/>
      <sheetName val="Ctrl"/>
      <sheetName val="Adm"/>
      <sheetName val="Fin"/>
      <sheetName val="SUPER."/>
      <sheetName val="CONSELHO"/>
      <sheetName val="DP"/>
      <sheetName val="Trein-Sel"/>
      <sheetName val="Info"/>
      <sheetName val="MKT"/>
      <sheetName val="RECIFE"/>
      <sheetName val="UBERL."/>
      <sheetName val="DTO"/>
      <sheetName val="Atuaria"/>
      <sheetName val="Cont"/>
      <sheetName val="Cmed"/>
      <sheetName val="GAC"/>
      <sheetName val="Bene"/>
      <sheetName val="Gmed"/>
      <sheetName val="HMO"/>
      <sheetName val="HCF"/>
      <sheetName val="HMA"/>
      <sheetName val="Rio"/>
      <sheetName val="Investi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at Bruto Sim. 2 Damadi"/>
      <sheetName val="Mes"/>
      <sheetName val="Acumulado"/>
      <sheetName val="Mês Com Rateio - Vidas"/>
      <sheetName val="Acum. Com Rateio - Vidas"/>
      <sheetName val="Mês Com Rateio - Fat. Bruto"/>
      <sheetName val="Mês Com Rateio - Fat. REG"/>
      <sheetName val="Acum. Com Rateio - Fat. Bruto"/>
      <sheetName val="Mes (2)"/>
      <sheetName val="Acumulado (2)"/>
      <sheetName val="Base Geral - Vidas"/>
      <sheetName val="Base Vidas Simulação 1 João"/>
      <sheetName val="Base Fat Bruto Sim. 2 Joao"/>
      <sheetName val="Acum. Com Rateio - Fat. REG "/>
      <sheetName val="Base Vidas Simulação 1 Damadi"/>
      <sheetName val="Nº Funcio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os"/>
      <sheetName val="Dados"/>
      <sheetName val="Exemplo"/>
    </sheetNames>
    <sheetDataSet>
      <sheetData sheetId="0">
        <row r="2">
          <cell r="F2" t="str">
            <v>CONSELHO</v>
          </cell>
        </row>
        <row r="3">
          <cell r="F3" t="str">
            <v>DIR. EX. CLIENTES</v>
          </cell>
        </row>
        <row r="4">
          <cell r="F4" t="str">
            <v>DIR. EX. CTR</v>
          </cell>
        </row>
        <row r="5">
          <cell r="F5" t="str">
            <v>DIR. EX. FIN. PLAN. ESTRAT.</v>
          </cell>
        </row>
        <row r="6">
          <cell r="F6" t="str">
            <v>DIR. EX. REC. PROPRIOS</v>
          </cell>
        </row>
        <row r="7">
          <cell r="F7" t="str">
            <v>DIR. EX. RH</v>
          </cell>
        </row>
        <row r="8">
          <cell r="F8" t="str">
            <v>DIR. EX. T. E MEIOS</v>
          </cell>
        </row>
        <row r="9">
          <cell r="F9" t="str">
            <v>DIR. EX. TEC. R.CRED.</v>
          </cell>
        </row>
        <row r="10">
          <cell r="F10" t="str">
            <v>JURÍDICO</v>
          </cell>
        </row>
        <row r="11">
          <cell r="F11" t="str">
            <v>PRESIDENCIA</v>
          </cell>
        </row>
        <row r="12">
          <cell r="F12" t="str">
            <v>PROJETOS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1"/>
  <sheetViews>
    <sheetView showGridLines="0" tabSelected="1" zoomScale="85" zoomScaleNormal="85" workbookViewId="0"/>
  </sheetViews>
  <sheetFormatPr defaultRowHeight="15"/>
  <sheetData>
    <row r="1" ht="9" customHeight="1"/>
    <row r="10" s="8" customFormat="1" ht="12.75"/>
    <row r="11" s="8" customFormat="1" ht="12.75"/>
    <row r="12" s="8" customFormat="1" ht="12.75"/>
    <row r="13" s="8" customFormat="1" ht="12.75"/>
    <row r="14" s="8" customFormat="1" ht="12.75"/>
    <row r="15" s="8" customFormat="1" ht="12.75"/>
    <row r="16" s="8" customFormat="1" ht="12.75"/>
    <row r="17" s="8" customFormat="1" ht="12.75"/>
    <row r="18" s="8" customFormat="1" ht="12.75"/>
    <row r="19" s="8" customFormat="1" ht="12.75"/>
    <row r="20" s="8" customFormat="1" ht="12.75"/>
    <row r="21" s="8" customFormat="1" ht="12.75"/>
    <row r="22" s="8" customFormat="1" ht="12.75"/>
    <row r="23" s="8" customFormat="1" ht="12.75"/>
    <row r="24" s="8" customFormat="1" ht="12.75"/>
    <row r="25" s="8" customFormat="1" ht="12.75"/>
    <row r="26" s="8" customFormat="1" ht="12.75"/>
    <row r="27" s="8" customFormat="1" ht="12.75"/>
    <row r="28" s="5" customFormat="1" ht="12.75"/>
    <row r="29" s="5" customFormat="1" ht="12.75"/>
    <row r="30" s="5" customFormat="1" ht="12.75"/>
    <row r="31" s="5" customFormat="1" ht="12.75"/>
  </sheetData>
  <pageMargins left="0.51181102362204722" right="0.51181102362204722" top="0.78740157480314965" bottom="0.78740157480314965" header="0.31496062992125984" footer="0.31496062992125984"/>
  <pageSetup paperSize="9" scale="99" orientation="landscape" r:id="rId1"/>
  <headerFoot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78"/>
  <sheetViews>
    <sheetView showGridLines="0" zoomScaleNormal="100" zoomScaleSheetLayoutView="100" workbookViewId="0">
      <pane xSplit="2" ySplit="7" topLeftCell="BR8" activePane="bottomRight" state="frozen"/>
      <selection pane="topRight"/>
      <selection pane="bottomLeft"/>
      <selection pane="bottomRight" activeCell="CB8" sqref="CB8"/>
    </sheetView>
  </sheetViews>
  <sheetFormatPr defaultColWidth="9.140625" defaultRowHeight="12.75" customHeight="1" outlineLevelCol="1"/>
  <cols>
    <col min="1" max="1" width="2.7109375" style="2" customWidth="1"/>
    <col min="2" max="2" width="56.85546875" style="2" bestFit="1" customWidth="1"/>
    <col min="3" max="6" width="9.140625" style="2" hidden="1" customWidth="1" outlineLevel="1"/>
    <col min="7" max="7" width="9.140625" style="2" customWidth="1" collapsed="1"/>
    <col min="8" max="11" width="9.140625" style="2" hidden="1" customWidth="1" outlineLevel="1"/>
    <col min="12" max="12" width="9.140625" style="2" customWidth="1" collapsed="1"/>
    <col min="13" max="13" width="9.140625" style="2" hidden="1" customWidth="1" outlineLevel="1"/>
    <col min="14" max="15" width="9.140625" style="3" hidden="1" customWidth="1" outlineLevel="1"/>
    <col min="16" max="16" width="9.140625" style="2" hidden="1" customWidth="1" outlineLevel="1"/>
    <col min="17" max="17" width="9.140625" style="2" customWidth="1" collapsed="1"/>
    <col min="18" max="18" width="9.140625" style="2" hidden="1" customWidth="1" outlineLevel="1"/>
    <col min="19" max="21" width="0" style="3" hidden="1" customWidth="1" outlineLevel="1"/>
    <col min="22" max="22" width="9.140625" style="2" customWidth="1" collapsed="1"/>
    <col min="23" max="23" width="9.140625" style="2" hidden="1" customWidth="1" outlineLevel="1"/>
    <col min="24" max="26" width="0" style="3" hidden="1" customWidth="1" outlineLevel="1"/>
    <col min="27" max="27" width="9.140625" style="2" customWidth="1" collapsed="1"/>
    <col min="28" max="31" width="9.140625" style="3" hidden="1" customWidth="1" outlineLevel="1"/>
    <col min="32" max="32" width="9.140625" style="3" collapsed="1"/>
    <col min="33" max="35" width="0" style="3" hidden="1" customWidth="1" outlineLevel="1"/>
    <col min="36" max="36" width="9.140625" style="3" hidden="1" customWidth="1" outlineLevel="1"/>
    <col min="37" max="37" width="9.140625" style="3" collapsed="1"/>
    <col min="38" max="39" width="0" style="3" hidden="1" customWidth="1" outlineLevel="1"/>
    <col min="40" max="40" width="9.85546875" style="3" hidden="1" customWidth="1" outlineLevel="1"/>
    <col min="41" max="48" width="0" style="3" hidden="1" customWidth="1" outlineLevel="1"/>
    <col min="49" max="49" width="9.140625" style="3" collapsed="1"/>
    <col min="50" max="52" width="9.140625" style="3" hidden="1" customWidth="1" outlineLevel="1"/>
    <col min="53" max="53" width="9.140625" style="3" hidden="1" customWidth="1" outlineLevel="1" collapsed="1"/>
    <col min="54" max="56" width="9.140625" style="3" hidden="1" customWidth="1" outlineLevel="1"/>
    <col min="57" max="57" width="9.140625" style="3" collapsed="1"/>
    <col min="58" max="58" width="0" style="3" hidden="1" customWidth="1" outlineLevel="1"/>
    <col min="59" max="59" width="9.140625" style="3" collapsed="1"/>
    <col min="60" max="66" width="9.140625" style="3" hidden="1" customWidth="1" outlineLevel="1"/>
    <col min="67" max="67" width="9.140625" style="3" collapsed="1"/>
    <col min="68" max="70" width="9.140625" style="3" customWidth="1"/>
    <col min="71" max="75" width="9.140625" style="3"/>
    <col min="76" max="76" width="9.140625" style="3" customWidth="1"/>
    <col min="77" max="80" width="9.85546875" style="2" customWidth="1"/>
    <col min="81" max="16384" width="9.140625" style="2"/>
  </cols>
  <sheetData>
    <row r="1" spans="1:137" ht="15" customHeight="1">
      <c r="B1" s="1"/>
    </row>
    <row r="2" spans="1:137" customFormat="1" ht="15" customHeight="1">
      <c r="N2" s="19"/>
      <c r="O2" s="19"/>
      <c r="S2" s="19"/>
      <c r="T2" s="19"/>
      <c r="U2" s="19"/>
      <c r="X2" s="19"/>
      <c r="Y2" s="19"/>
      <c r="Z2" s="19"/>
      <c r="AA2" s="18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89"/>
      <c r="BZ2" s="189"/>
      <c r="CA2" s="189"/>
      <c r="CB2" s="189"/>
    </row>
    <row r="3" spans="1:137" customFormat="1" ht="15" customHeight="1">
      <c r="N3" s="19"/>
      <c r="O3" s="19"/>
      <c r="S3" s="19"/>
      <c r="T3" s="19"/>
      <c r="U3" s="170" t="s">
        <v>4</v>
      </c>
      <c r="X3" s="19"/>
      <c r="Y3" s="19"/>
      <c r="Z3" s="19"/>
      <c r="AA3" s="18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89"/>
      <c r="BZ3" s="189"/>
      <c r="CA3" s="189"/>
      <c r="CB3" s="189"/>
    </row>
    <row r="4" spans="1:137" customFormat="1" ht="15" customHeight="1">
      <c r="N4" s="19"/>
      <c r="O4" s="19"/>
      <c r="S4" s="19"/>
      <c r="T4" s="19"/>
      <c r="U4" s="19"/>
      <c r="X4" s="19"/>
      <c r="Y4" s="19"/>
      <c r="Z4" s="19"/>
      <c r="AA4" s="18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89"/>
      <c r="BZ4" s="189"/>
      <c r="CA4" s="189"/>
      <c r="CB4" s="189"/>
    </row>
    <row r="5" spans="1:137" customFormat="1" ht="15" customHeight="1">
      <c r="N5" s="19"/>
      <c r="O5" s="19"/>
      <c r="S5" s="19"/>
      <c r="T5" s="19"/>
      <c r="U5" s="19"/>
      <c r="X5" s="19"/>
      <c r="Y5" s="19"/>
      <c r="Z5" s="19"/>
      <c r="AA5" s="18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427" t="s">
        <v>220</v>
      </c>
      <c r="AP5" s="427" t="s">
        <v>220</v>
      </c>
      <c r="AQ5" s="561" t="s">
        <v>273</v>
      </c>
      <c r="AR5" s="562"/>
      <c r="AS5" s="562"/>
      <c r="AT5" s="562"/>
      <c r="AU5" s="562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561" t="s">
        <v>273</v>
      </c>
      <c r="BG5" s="562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89"/>
      <c r="BZ5" s="189"/>
      <c r="CA5" s="189"/>
      <c r="CB5" s="189"/>
    </row>
    <row r="6" spans="1:137" s="18" customFormat="1" ht="15" customHeight="1">
      <c r="A6" s="20"/>
      <c r="B6" s="570" t="s">
        <v>6</v>
      </c>
      <c r="C6" s="564" t="s">
        <v>32</v>
      </c>
      <c r="D6" s="564" t="s">
        <v>33</v>
      </c>
      <c r="E6" s="564" t="s">
        <v>36</v>
      </c>
      <c r="F6" s="571" t="s">
        <v>37</v>
      </c>
      <c r="G6" s="575">
        <v>40908</v>
      </c>
      <c r="H6" s="557" t="s">
        <v>34</v>
      </c>
      <c r="I6" s="564" t="s">
        <v>35</v>
      </c>
      <c r="J6" s="564" t="s">
        <v>38</v>
      </c>
      <c r="K6" s="571" t="s">
        <v>39</v>
      </c>
      <c r="L6" s="573">
        <v>2012</v>
      </c>
      <c r="M6" s="557" t="s">
        <v>40</v>
      </c>
      <c r="N6" s="564" t="s">
        <v>135</v>
      </c>
      <c r="O6" s="564" t="s">
        <v>137</v>
      </c>
      <c r="P6" s="571" t="s">
        <v>149</v>
      </c>
      <c r="Q6" s="573">
        <v>2013</v>
      </c>
      <c r="R6" s="557" t="s">
        <v>150</v>
      </c>
      <c r="S6" s="564" t="s">
        <v>151</v>
      </c>
      <c r="T6" s="564" t="s">
        <v>152</v>
      </c>
      <c r="U6" s="571" t="s">
        <v>156</v>
      </c>
      <c r="V6" s="573">
        <v>2014</v>
      </c>
      <c r="W6" s="557" t="s">
        <v>161</v>
      </c>
      <c r="X6" s="557" t="s">
        <v>162</v>
      </c>
      <c r="Y6" s="564" t="s">
        <v>164</v>
      </c>
      <c r="Z6" s="566" t="s">
        <v>166</v>
      </c>
      <c r="AA6" s="568">
        <v>2015</v>
      </c>
      <c r="AB6" s="557" t="s">
        <v>169</v>
      </c>
      <c r="AC6" s="557" t="s">
        <v>202</v>
      </c>
      <c r="AD6" s="557" t="s">
        <v>203</v>
      </c>
      <c r="AE6" s="566" t="s">
        <v>205</v>
      </c>
      <c r="AF6" s="568">
        <v>2016</v>
      </c>
      <c r="AG6" s="557" t="s">
        <v>208</v>
      </c>
      <c r="AH6" s="557" t="s">
        <v>210</v>
      </c>
      <c r="AI6" s="557" t="s">
        <v>211</v>
      </c>
      <c r="AJ6" s="566" t="s">
        <v>212</v>
      </c>
      <c r="AK6" s="568">
        <v>2017</v>
      </c>
      <c r="AL6" s="557" t="s">
        <v>214</v>
      </c>
      <c r="AM6" s="557" t="s">
        <v>216</v>
      </c>
      <c r="AN6" s="557" t="s">
        <v>218</v>
      </c>
      <c r="AO6" s="557" t="s">
        <v>230</v>
      </c>
      <c r="AP6" s="568" t="s">
        <v>223</v>
      </c>
      <c r="AQ6" s="566" t="s">
        <v>231</v>
      </c>
      <c r="AR6" s="568" t="s">
        <v>225</v>
      </c>
      <c r="AS6" s="557" t="s">
        <v>232</v>
      </c>
      <c r="AT6" s="557" t="s">
        <v>233</v>
      </c>
      <c r="AU6" s="557" t="s">
        <v>234</v>
      </c>
      <c r="AV6" s="557" t="s">
        <v>235</v>
      </c>
      <c r="AW6" s="568">
        <v>2018</v>
      </c>
      <c r="AX6" s="557" t="s">
        <v>244</v>
      </c>
      <c r="AY6" s="564" t="s">
        <v>271</v>
      </c>
      <c r="AZ6" s="564" t="s">
        <v>277</v>
      </c>
      <c r="BA6" s="557" t="s">
        <v>245</v>
      </c>
      <c r="BB6" s="557" t="s">
        <v>272</v>
      </c>
      <c r="BC6" s="557" t="s">
        <v>278</v>
      </c>
      <c r="BD6" s="557" t="s">
        <v>280</v>
      </c>
      <c r="BE6" s="568">
        <v>2019</v>
      </c>
      <c r="BF6" s="563" t="s">
        <v>306</v>
      </c>
      <c r="BG6" s="563" t="s">
        <v>305</v>
      </c>
      <c r="BH6" s="557" t="s">
        <v>286</v>
      </c>
      <c r="BI6" s="557" t="s">
        <v>309</v>
      </c>
      <c r="BJ6" s="557" t="s">
        <v>294</v>
      </c>
      <c r="BK6" s="557" t="s">
        <v>314</v>
      </c>
      <c r="BL6" s="557" t="s">
        <v>303</v>
      </c>
      <c r="BM6" s="557" t="s">
        <v>316</v>
      </c>
      <c r="BN6" s="563" t="s">
        <v>307</v>
      </c>
      <c r="BO6" s="563">
        <v>2020</v>
      </c>
      <c r="BP6" s="557" t="s">
        <v>310</v>
      </c>
      <c r="BQ6" s="557" t="s">
        <v>313</v>
      </c>
      <c r="BR6" s="557" t="s">
        <v>317</v>
      </c>
      <c r="BS6" s="563" t="s">
        <v>320</v>
      </c>
      <c r="BT6" s="563">
        <v>2021</v>
      </c>
      <c r="BU6" s="563" t="s">
        <v>330</v>
      </c>
      <c r="BV6" s="563" t="s">
        <v>331</v>
      </c>
      <c r="BW6" s="563" t="s">
        <v>332</v>
      </c>
      <c r="BX6" s="557" t="s">
        <v>323</v>
      </c>
      <c r="BY6" s="557" t="s">
        <v>326</v>
      </c>
      <c r="BZ6" s="557" t="s">
        <v>333</v>
      </c>
      <c r="CA6" s="557" t="s">
        <v>334</v>
      </c>
      <c r="CB6" s="557" t="s">
        <v>335</v>
      </c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</row>
    <row r="7" spans="1:137" s="18" customFormat="1" ht="15" customHeight="1">
      <c r="A7" s="20"/>
      <c r="B7" s="570"/>
      <c r="C7" s="565"/>
      <c r="D7" s="565"/>
      <c r="E7" s="564"/>
      <c r="F7" s="571"/>
      <c r="G7" s="576"/>
      <c r="H7" s="558"/>
      <c r="I7" s="565"/>
      <c r="J7" s="565"/>
      <c r="K7" s="572"/>
      <c r="L7" s="574"/>
      <c r="M7" s="558"/>
      <c r="N7" s="565"/>
      <c r="O7" s="565"/>
      <c r="P7" s="572"/>
      <c r="Q7" s="574"/>
      <c r="R7" s="558"/>
      <c r="S7" s="565"/>
      <c r="T7" s="565"/>
      <c r="U7" s="572"/>
      <c r="V7" s="574"/>
      <c r="W7" s="558"/>
      <c r="X7" s="558"/>
      <c r="Y7" s="564"/>
      <c r="Z7" s="567"/>
      <c r="AA7" s="569"/>
      <c r="AB7" s="558"/>
      <c r="AC7" s="558"/>
      <c r="AD7" s="558"/>
      <c r="AE7" s="567"/>
      <c r="AF7" s="569"/>
      <c r="AG7" s="558"/>
      <c r="AH7" s="558"/>
      <c r="AI7" s="558"/>
      <c r="AJ7" s="567"/>
      <c r="AK7" s="569"/>
      <c r="AL7" s="558"/>
      <c r="AM7" s="558"/>
      <c r="AN7" s="558"/>
      <c r="AO7" s="558"/>
      <c r="AP7" s="569"/>
      <c r="AQ7" s="567"/>
      <c r="AR7" s="569"/>
      <c r="AS7" s="558"/>
      <c r="AT7" s="558"/>
      <c r="AU7" s="558"/>
      <c r="AV7" s="558"/>
      <c r="AW7" s="569"/>
      <c r="AX7" s="558"/>
      <c r="AY7" s="564"/>
      <c r="AZ7" s="564"/>
      <c r="BA7" s="558"/>
      <c r="BB7" s="558"/>
      <c r="BC7" s="558"/>
      <c r="BD7" s="558"/>
      <c r="BE7" s="569"/>
      <c r="BF7" s="563"/>
      <c r="BG7" s="563"/>
      <c r="BH7" s="558"/>
      <c r="BI7" s="558"/>
      <c r="BJ7" s="558"/>
      <c r="BK7" s="558"/>
      <c r="BL7" s="558"/>
      <c r="BM7" s="558"/>
      <c r="BN7" s="563"/>
      <c r="BO7" s="563"/>
      <c r="BP7" s="558"/>
      <c r="BQ7" s="558"/>
      <c r="BR7" s="558"/>
      <c r="BS7" s="563"/>
      <c r="BT7" s="563"/>
      <c r="BU7" s="563"/>
      <c r="BV7" s="563"/>
      <c r="BW7" s="563"/>
      <c r="BX7" s="558"/>
      <c r="BY7" s="558"/>
      <c r="BZ7" s="558"/>
      <c r="CA7" s="558"/>
      <c r="CB7" s="558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</row>
    <row r="8" spans="1:137" s="9" customFormat="1" ht="15" customHeight="1">
      <c r="A8" s="10"/>
      <c r="B8" s="11" t="s">
        <v>7</v>
      </c>
      <c r="C8" s="53">
        <v>454.5</v>
      </c>
      <c r="D8" s="53">
        <v>421.7</v>
      </c>
      <c r="E8" s="53">
        <v>430.3</v>
      </c>
      <c r="F8" s="105">
        <f>G8-C8-D8-E8</f>
        <v>465.49999999999994</v>
      </c>
      <c r="G8" s="116">
        <v>1772</v>
      </c>
      <c r="H8" s="71">
        <v>456.3</v>
      </c>
      <c r="I8" s="53">
        <v>482</v>
      </c>
      <c r="J8" s="53">
        <v>565.29999999999995</v>
      </c>
      <c r="K8" s="105">
        <f>L8-H8-I8-J8</f>
        <v>584.70000000000027</v>
      </c>
      <c r="L8" s="116">
        <v>2088.3000000000002</v>
      </c>
      <c r="M8" s="71">
        <v>610.6</v>
      </c>
      <c r="N8" s="53">
        <v>575.1</v>
      </c>
      <c r="O8" s="53">
        <v>675.5</v>
      </c>
      <c r="P8" s="105">
        <v>657.7</v>
      </c>
      <c r="Q8" s="116">
        <v>2518.8000000000002</v>
      </c>
      <c r="R8" s="71">
        <v>618.9</v>
      </c>
      <c r="S8" s="53">
        <v>586.6</v>
      </c>
      <c r="T8" s="53">
        <v>674.9</v>
      </c>
      <c r="U8" s="105">
        <v>693.3</v>
      </c>
      <c r="V8" s="116">
        <f>R8+S8+T8+U8</f>
        <v>2573.6999999999998</v>
      </c>
      <c r="W8" s="71">
        <v>662.4</v>
      </c>
      <c r="X8" s="71">
        <v>622</v>
      </c>
      <c r="Y8" s="71">
        <v>707.5</v>
      </c>
      <c r="Z8" s="221">
        <v>715.40900000000011</v>
      </c>
      <c r="AA8" s="222">
        <v>2707.3090000000002</v>
      </c>
      <c r="AB8" s="235">
        <v>726.72799999999995</v>
      </c>
      <c r="AC8" s="235">
        <v>630.79599999999994</v>
      </c>
      <c r="AD8" s="184">
        <v>744.10800000000006</v>
      </c>
      <c r="AE8" s="358">
        <v>716.27900000000011</v>
      </c>
      <c r="AF8" s="353">
        <v>2817.9110000000001</v>
      </c>
      <c r="AG8" s="184">
        <v>632.19799999999998</v>
      </c>
      <c r="AH8" s="184">
        <v>673.65400000000011</v>
      </c>
      <c r="AI8" s="184">
        <v>688.12600000000009</v>
      </c>
      <c r="AJ8" s="358">
        <v>693.25599999999974</v>
      </c>
      <c r="AK8" s="353">
        <v>2687.2339999999999</v>
      </c>
      <c r="AL8" s="184">
        <v>631.81899999999996</v>
      </c>
      <c r="AM8" s="184">
        <v>634.80300000000011</v>
      </c>
      <c r="AN8" s="184">
        <v>755.00199999999995</v>
      </c>
      <c r="AO8" s="184">
        <v>734.77700000000004</v>
      </c>
      <c r="AP8" s="353">
        <v>2749.2689999999998</v>
      </c>
      <c r="AQ8" s="358">
        <v>472.45800000000003</v>
      </c>
      <c r="AR8" s="353">
        <v>1845.723</v>
      </c>
      <c r="AS8" s="184">
        <v>423.34500000000003</v>
      </c>
      <c r="AT8" s="184">
        <v>399.8</v>
      </c>
      <c r="AU8" s="184">
        <v>486.83800000000002</v>
      </c>
      <c r="AV8" s="184">
        <v>471.15300000000002</v>
      </c>
      <c r="AW8" s="353">
        <v>1781.136</v>
      </c>
      <c r="AX8" s="358">
        <v>427.80399999999997</v>
      </c>
      <c r="AY8" s="480">
        <v>403.98500000000001</v>
      </c>
      <c r="AZ8" s="480">
        <v>485.32600000000002</v>
      </c>
      <c r="BA8" s="358">
        <v>447.697</v>
      </c>
      <c r="BB8" s="480">
        <v>432.38300000000004</v>
      </c>
      <c r="BC8" s="358">
        <v>524.38199999999995</v>
      </c>
      <c r="BD8" s="480">
        <v>506.65200000000004</v>
      </c>
      <c r="BE8" s="353">
        <v>1911.114</v>
      </c>
      <c r="BF8" s="358">
        <v>506.65200000000004</v>
      </c>
      <c r="BG8" s="358">
        <v>1911.114</v>
      </c>
      <c r="BH8" s="358">
        <v>409.41399999999999</v>
      </c>
      <c r="BI8" s="358">
        <v>409.41399999999999</v>
      </c>
      <c r="BJ8" s="358">
        <v>364.62099999999998</v>
      </c>
      <c r="BK8" s="358">
        <v>364.62099999999998</v>
      </c>
      <c r="BL8" s="358">
        <v>565.59800000000007</v>
      </c>
      <c r="BM8" s="358">
        <v>565.59800000000007</v>
      </c>
      <c r="BN8" s="358">
        <v>680.14499999999998</v>
      </c>
      <c r="BO8" s="358">
        <v>2019.778</v>
      </c>
      <c r="BP8" s="358">
        <v>597.48699999999997</v>
      </c>
      <c r="BQ8" s="358">
        <v>561.52900000000011</v>
      </c>
      <c r="BR8" s="358">
        <v>623.00499999999988</v>
      </c>
      <c r="BS8" s="358">
        <v>614.99300000000017</v>
      </c>
      <c r="BT8" s="358">
        <v>2397.0140000000001</v>
      </c>
      <c r="BU8" s="358">
        <v>597.48699999999997</v>
      </c>
      <c r="BV8" s="358">
        <v>561.52900000000011</v>
      </c>
      <c r="BW8" s="358">
        <v>623.00499999999988</v>
      </c>
      <c r="BX8" s="358">
        <v>511.90899999999999</v>
      </c>
      <c r="BY8" s="358">
        <v>442.42100000000005</v>
      </c>
      <c r="BZ8" s="358">
        <v>511.90899999999999</v>
      </c>
      <c r="CA8" s="358">
        <v>442.42100000000005</v>
      </c>
      <c r="CB8" s="358">
        <v>381.37900000000002</v>
      </c>
    </row>
    <row r="9" spans="1:137" s="9" customFormat="1" ht="15" customHeight="1">
      <c r="B9" s="14" t="s">
        <v>8</v>
      </c>
      <c r="C9" s="56">
        <v>-85.9</v>
      </c>
      <c r="D9" s="56">
        <v>-94.3</v>
      </c>
      <c r="E9" s="56">
        <v>-88.4</v>
      </c>
      <c r="F9" s="104">
        <f>G9-C9-D9-E9</f>
        <v>-95.599999999999937</v>
      </c>
      <c r="G9" s="115">
        <v>-364.2</v>
      </c>
      <c r="H9" s="110">
        <v>-89.2</v>
      </c>
      <c r="I9" s="56">
        <v>-87.9</v>
      </c>
      <c r="J9" s="56">
        <v>-103</v>
      </c>
      <c r="K9" s="104">
        <f>L9-H9-I9-J9</f>
        <v>-125.29999999999998</v>
      </c>
      <c r="L9" s="115">
        <v>-405.4</v>
      </c>
      <c r="M9" s="110">
        <v>-113.3</v>
      </c>
      <c r="N9" s="56">
        <v>-106.3</v>
      </c>
      <c r="O9" s="56">
        <v>-126.7</v>
      </c>
      <c r="P9" s="104">
        <v>-129.6</v>
      </c>
      <c r="Q9" s="115">
        <v>-475.8</v>
      </c>
      <c r="R9" s="110">
        <v>-113.1</v>
      </c>
      <c r="S9" s="56">
        <v>-113.1</v>
      </c>
      <c r="T9" s="56">
        <v>-128.4</v>
      </c>
      <c r="U9" s="104">
        <v>-127.1</v>
      </c>
      <c r="V9" s="115">
        <v>-481.7</v>
      </c>
      <c r="W9" s="110">
        <v>-114.1</v>
      </c>
      <c r="X9" s="110">
        <v>-113.5</v>
      </c>
      <c r="Y9" s="110">
        <v>-106.5</v>
      </c>
      <c r="Z9" s="223">
        <v>-106.11400000000037</v>
      </c>
      <c r="AA9" s="224">
        <v>-440.2140000000004</v>
      </c>
      <c r="AB9" s="224">
        <v>-124.101</v>
      </c>
      <c r="AC9" s="224">
        <v>-112.60399999999993</v>
      </c>
      <c r="AD9" s="340">
        <v>-127.47000000000003</v>
      </c>
      <c r="AE9" s="359">
        <v>-142.4649999999998</v>
      </c>
      <c r="AF9" s="340">
        <v>-506.63999999999987</v>
      </c>
      <c r="AG9" s="340">
        <v>-115.99699999999996</v>
      </c>
      <c r="AH9" s="340">
        <v>-133.25100000000009</v>
      </c>
      <c r="AI9" s="340">
        <v>-119.30500000000006</v>
      </c>
      <c r="AJ9" s="359">
        <v>-119.98599999999954</v>
      </c>
      <c r="AK9" s="340">
        <v>-488.53899999999976</v>
      </c>
      <c r="AL9" s="340">
        <v>-102.95899999999995</v>
      </c>
      <c r="AM9" s="340">
        <v>-111.11900000000014</v>
      </c>
      <c r="AN9" s="340">
        <v>-125.49699999999996</v>
      </c>
      <c r="AO9" s="340">
        <v>-133.39700000000005</v>
      </c>
      <c r="AP9" s="340">
        <v>-472.85799999999972</v>
      </c>
      <c r="AQ9" s="363">
        <v>-105.67700000000002</v>
      </c>
      <c r="AR9" s="340">
        <v>-431.55500000000006</v>
      </c>
      <c r="AS9" s="340">
        <v>-91.546000000000049</v>
      </c>
      <c r="AT9" s="340">
        <v>-96.138000000000034</v>
      </c>
      <c r="AU9" s="340">
        <v>-105.21200000000005</v>
      </c>
      <c r="AV9" s="340">
        <v>-117.404</v>
      </c>
      <c r="AW9" s="340">
        <v>-410.29899999999998</v>
      </c>
      <c r="AX9" s="340">
        <v>-91.634999999999991</v>
      </c>
      <c r="AY9" s="481">
        <v>-96.194000000000017</v>
      </c>
      <c r="AZ9" s="481">
        <v>-105.18099999999998</v>
      </c>
      <c r="BA9" s="340">
        <v>-107.03399999999999</v>
      </c>
      <c r="BB9" s="481">
        <v>-104.15800000000002</v>
      </c>
      <c r="BC9" s="340">
        <v>-143.95099999999996</v>
      </c>
      <c r="BD9" s="481">
        <v>-133.45400000000001</v>
      </c>
      <c r="BE9" s="340">
        <v>-488.59699999999998</v>
      </c>
      <c r="BF9" s="361">
        <v>-133.45400000000001</v>
      </c>
      <c r="BG9" s="361">
        <v>-488.59699999999998</v>
      </c>
      <c r="BH9" s="340">
        <v>-107</v>
      </c>
      <c r="BI9" s="340">
        <v>-107</v>
      </c>
      <c r="BJ9" s="340">
        <v>-101.32600000000002</v>
      </c>
      <c r="BK9" s="340">
        <v>-101.32600000000002</v>
      </c>
      <c r="BL9" s="340">
        <v>-125.80399999999997</v>
      </c>
      <c r="BM9" s="363">
        <v>-125.80399999999997</v>
      </c>
      <c r="BN9" s="361">
        <v>-150.56900000000007</v>
      </c>
      <c r="BO9" s="361">
        <v>-484.69900000000007</v>
      </c>
      <c r="BP9" s="340">
        <v>-167.12899999999996</v>
      </c>
      <c r="BQ9" s="340">
        <v>-176.50200000000012</v>
      </c>
      <c r="BR9" s="363">
        <v>-169.42299999999977</v>
      </c>
      <c r="BS9" s="361">
        <v>-163.23700000000031</v>
      </c>
      <c r="BT9" s="361">
        <v>-676.29100000000017</v>
      </c>
      <c r="BU9" s="361">
        <v>-167.12899999999996</v>
      </c>
      <c r="BV9" s="361">
        <v>-176.50200000000012</v>
      </c>
      <c r="BW9" s="361">
        <v>-169.42299999999977</v>
      </c>
      <c r="BX9" s="340">
        <v>-130.63299999999998</v>
      </c>
      <c r="BY9" s="340">
        <v>-125.0990000000001</v>
      </c>
      <c r="BZ9" s="363">
        <v>-130.63299999999998</v>
      </c>
      <c r="CA9" s="363">
        <v>-125.0990000000001</v>
      </c>
      <c r="CB9" s="363">
        <v>-84.784999999999968</v>
      </c>
    </row>
    <row r="10" spans="1:137" s="9" customFormat="1" ht="15" customHeight="1">
      <c r="B10" s="11" t="s">
        <v>9</v>
      </c>
      <c r="C10" s="53">
        <f t="shared" ref="C10:K10" si="0">C8+C9</f>
        <v>368.6</v>
      </c>
      <c r="D10" s="53">
        <f t="shared" si="0"/>
        <v>327.39999999999998</v>
      </c>
      <c r="E10" s="53">
        <f t="shared" si="0"/>
        <v>341.9</v>
      </c>
      <c r="F10" s="105">
        <f t="shared" si="0"/>
        <v>369.9</v>
      </c>
      <c r="G10" s="116">
        <f t="shared" si="0"/>
        <v>1407.8</v>
      </c>
      <c r="H10" s="71">
        <f t="shared" si="0"/>
        <v>367.1</v>
      </c>
      <c r="I10" s="53">
        <f t="shared" si="0"/>
        <v>394.1</v>
      </c>
      <c r="J10" s="53">
        <f t="shared" si="0"/>
        <v>462.29999999999995</v>
      </c>
      <c r="K10" s="105">
        <f t="shared" si="0"/>
        <v>459.40000000000032</v>
      </c>
      <c r="L10" s="116">
        <f>L8+L9</f>
        <v>1682.9</v>
      </c>
      <c r="M10" s="71">
        <f>M8+M9</f>
        <v>497.3</v>
      </c>
      <c r="N10" s="53">
        <f>N8+N9</f>
        <v>468.8</v>
      </c>
      <c r="O10" s="53">
        <f>O8+O9</f>
        <v>548.79999999999995</v>
      </c>
      <c r="P10" s="105">
        <f t="shared" ref="P10:V10" si="1">P8+P9</f>
        <v>528.1</v>
      </c>
      <c r="Q10" s="116">
        <f t="shared" si="1"/>
        <v>2043.0000000000002</v>
      </c>
      <c r="R10" s="71">
        <f t="shared" si="1"/>
        <v>505.79999999999995</v>
      </c>
      <c r="S10" s="53">
        <f t="shared" si="1"/>
        <v>473.5</v>
      </c>
      <c r="T10" s="53">
        <f t="shared" si="1"/>
        <v>546.5</v>
      </c>
      <c r="U10" s="105">
        <f t="shared" si="1"/>
        <v>566.19999999999993</v>
      </c>
      <c r="V10" s="116">
        <f t="shared" si="1"/>
        <v>2092</v>
      </c>
      <c r="W10" s="71">
        <v>548.29999999999995</v>
      </c>
      <c r="X10" s="53">
        <v>508.54199999999997</v>
      </c>
      <c r="Y10" s="53">
        <v>601</v>
      </c>
      <c r="Z10" s="225">
        <v>609.29499999999985</v>
      </c>
      <c r="AA10" s="222">
        <v>2267.0949999999998</v>
      </c>
      <c r="AB10" s="235">
        <v>602.62699999999995</v>
      </c>
      <c r="AC10" s="235">
        <v>518.19200000000001</v>
      </c>
      <c r="AD10" s="184">
        <v>616.63800000000003</v>
      </c>
      <c r="AE10" s="358">
        <v>573.81400000000031</v>
      </c>
      <c r="AF10" s="353">
        <v>2311.2710000000002</v>
      </c>
      <c r="AG10" s="184">
        <v>516.20100000000002</v>
      </c>
      <c r="AH10" s="184">
        <v>540.40300000000002</v>
      </c>
      <c r="AI10" s="184">
        <v>568.82100000000003</v>
      </c>
      <c r="AJ10" s="358">
        <v>573.27000000000021</v>
      </c>
      <c r="AK10" s="353">
        <v>2198.6950000000002</v>
      </c>
      <c r="AL10" s="184">
        <v>528.86</v>
      </c>
      <c r="AM10" s="184">
        <v>523.68399999999997</v>
      </c>
      <c r="AN10" s="184">
        <v>629.505</v>
      </c>
      <c r="AO10" s="184">
        <v>601.38</v>
      </c>
      <c r="AP10" s="353">
        <v>2276.4110000000001</v>
      </c>
      <c r="AQ10" s="358">
        <v>366.78100000000001</v>
      </c>
      <c r="AR10" s="353">
        <v>1414.1679999999999</v>
      </c>
      <c r="AS10" s="184">
        <v>331.79899999999998</v>
      </c>
      <c r="AT10" s="184">
        <v>303.66199999999998</v>
      </c>
      <c r="AU10" s="184">
        <v>381.62599999999998</v>
      </c>
      <c r="AV10" s="184">
        <v>353.74900000000002</v>
      </c>
      <c r="AW10" s="353">
        <v>1370.837</v>
      </c>
      <c r="AX10" s="358">
        <v>336.16899999999998</v>
      </c>
      <c r="AY10" s="480">
        <v>307.791</v>
      </c>
      <c r="AZ10" s="480">
        <v>380.14499999999998</v>
      </c>
      <c r="BA10" s="358">
        <v>340.66300000000001</v>
      </c>
      <c r="BB10" s="480">
        <v>328.22500000000002</v>
      </c>
      <c r="BC10" s="358">
        <v>380.43099999999998</v>
      </c>
      <c r="BD10" s="480">
        <v>373.19800000000009</v>
      </c>
      <c r="BE10" s="353">
        <v>1422.5170000000001</v>
      </c>
      <c r="BF10" s="358">
        <v>373.19800000000009</v>
      </c>
      <c r="BG10" s="358">
        <v>1422.5170000000001</v>
      </c>
      <c r="BH10" s="358">
        <v>302.41399999999999</v>
      </c>
      <c r="BI10" s="358">
        <v>302.41399999999999</v>
      </c>
      <c r="BJ10" s="358">
        <v>263.29499999999996</v>
      </c>
      <c r="BK10" s="358">
        <v>263.29499999999996</v>
      </c>
      <c r="BL10" s="358">
        <v>439.7940000000001</v>
      </c>
      <c r="BM10" s="358">
        <v>439.7940000000001</v>
      </c>
      <c r="BN10" s="358">
        <v>529.57599999999991</v>
      </c>
      <c r="BO10" s="358">
        <v>1535.079</v>
      </c>
      <c r="BP10" s="358">
        <v>430.358</v>
      </c>
      <c r="BQ10" s="358">
        <v>385.02699999999999</v>
      </c>
      <c r="BR10" s="358">
        <v>453.58200000000011</v>
      </c>
      <c r="BS10" s="358">
        <v>451.75599999999986</v>
      </c>
      <c r="BT10" s="358">
        <v>1720.723</v>
      </c>
      <c r="BU10" s="358">
        <v>430.358</v>
      </c>
      <c r="BV10" s="358">
        <v>385.02699999999999</v>
      </c>
      <c r="BW10" s="358">
        <v>453.58200000000011</v>
      </c>
      <c r="BX10" s="358">
        <v>381.27600000000001</v>
      </c>
      <c r="BY10" s="358">
        <v>317.32199999999995</v>
      </c>
      <c r="BZ10" s="358">
        <v>381.27600000000001</v>
      </c>
      <c r="CA10" s="358">
        <v>317.32199999999995</v>
      </c>
      <c r="CB10" s="358">
        <v>296.59400000000005</v>
      </c>
    </row>
    <row r="11" spans="1:137" s="57" customFormat="1" ht="15" customHeight="1">
      <c r="B11" s="29" t="s">
        <v>10</v>
      </c>
      <c r="C11" s="58">
        <f t="shared" ref="C11:W11" si="2">C12+C13+C14</f>
        <v>-253.8</v>
      </c>
      <c r="D11" s="58">
        <f t="shared" si="2"/>
        <v>-221.5</v>
      </c>
      <c r="E11" s="58">
        <f t="shared" si="2"/>
        <v>-236.2</v>
      </c>
      <c r="F11" s="106">
        <f t="shared" si="2"/>
        <v>-351.4</v>
      </c>
      <c r="G11" s="117">
        <f t="shared" si="2"/>
        <v>-1062.8999999999999</v>
      </c>
      <c r="H11" s="111">
        <f t="shared" si="2"/>
        <v>-271.40000000000003</v>
      </c>
      <c r="I11" s="92">
        <f t="shared" si="2"/>
        <v>-300.8</v>
      </c>
      <c r="J11" s="92">
        <f t="shared" si="2"/>
        <v>-361</v>
      </c>
      <c r="K11" s="106">
        <f t="shared" si="2"/>
        <v>-347.7</v>
      </c>
      <c r="L11" s="117">
        <f t="shared" si="2"/>
        <v>-1280.9000000000001</v>
      </c>
      <c r="M11" s="111">
        <f t="shared" si="2"/>
        <v>-390.7</v>
      </c>
      <c r="N11" s="92">
        <f t="shared" si="2"/>
        <v>-356.6</v>
      </c>
      <c r="O11" s="92">
        <f t="shared" si="2"/>
        <v>-420.40000000000003</v>
      </c>
      <c r="P11" s="106">
        <f t="shared" si="2"/>
        <v>-393.7</v>
      </c>
      <c r="Q11" s="117">
        <f t="shared" si="2"/>
        <v>-1561.3</v>
      </c>
      <c r="R11" s="111">
        <f t="shared" si="2"/>
        <v>-377.6</v>
      </c>
      <c r="S11" s="92">
        <f t="shared" si="2"/>
        <v>-341.90000000000003</v>
      </c>
      <c r="T11" s="92">
        <f t="shared" si="2"/>
        <v>-400.70000000000005</v>
      </c>
      <c r="U11" s="106">
        <f t="shared" si="2"/>
        <v>-422</v>
      </c>
      <c r="V11" s="117">
        <f t="shared" si="2"/>
        <v>-1542.3</v>
      </c>
      <c r="W11" s="111">
        <f t="shared" si="2"/>
        <v>-411.29999999999995</v>
      </c>
      <c r="X11" s="111">
        <v>-367.49200000000002</v>
      </c>
      <c r="Y11" s="111">
        <v>-439.4</v>
      </c>
      <c r="Z11" s="226">
        <v>-438.93500000000006</v>
      </c>
      <c r="AA11" s="227">
        <v>-1657.135</v>
      </c>
      <c r="AB11" s="276">
        <v>-444.12700000000001</v>
      </c>
      <c r="AC11" s="276">
        <v>-373.589</v>
      </c>
      <c r="AD11" s="111">
        <v>-454.38400000000001</v>
      </c>
      <c r="AE11" s="360">
        <v>-420.20099999999996</v>
      </c>
      <c r="AF11" s="354">
        <v>-1692.3009999999999</v>
      </c>
      <c r="AG11" s="111">
        <v>-381.09100000000001</v>
      </c>
      <c r="AH11" s="111">
        <v>-403.74599999999998</v>
      </c>
      <c r="AI11" s="111">
        <v>-414.49299999999999</v>
      </c>
      <c r="AJ11" s="360">
        <v>-421.80600000000004</v>
      </c>
      <c r="AK11" s="354">
        <v>-1621.136</v>
      </c>
      <c r="AL11" s="111">
        <v>-388.82499999999999</v>
      </c>
      <c r="AM11" s="111">
        <v>-383.12200000000001</v>
      </c>
      <c r="AN11" s="111">
        <v>-484.41399999999999</v>
      </c>
      <c r="AO11" s="111">
        <v>-476.78800000000001</v>
      </c>
      <c r="AP11" s="354">
        <v>-1729.6669999999999</v>
      </c>
      <c r="AQ11" s="360">
        <v>-244.85</v>
      </c>
      <c r="AR11" s="354">
        <v>-962.90700000000004</v>
      </c>
      <c r="AS11" s="111">
        <v>-222.42699999999999</v>
      </c>
      <c r="AT11" s="111">
        <v>-197.31200000000001</v>
      </c>
      <c r="AU11" s="111">
        <v>-264.19900000000001</v>
      </c>
      <c r="AV11" s="111">
        <v>-261.74700000000001</v>
      </c>
      <c r="AW11" s="354">
        <v>-945.68600000000004</v>
      </c>
      <c r="AX11" s="360">
        <v>-225.203</v>
      </c>
      <c r="AY11" s="482">
        <v>-199.94499999999999</v>
      </c>
      <c r="AZ11" s="482">
        <v>-262.274</v>
      </c>
      <c r="BA11" s="360">
        <v>-243.28</v>
      </c>
      <c r="BB11" s="482">
        <v>-233.64400000000001</v>
      </c>
      <c r="BC11" s="360">
        <v>-254.167</v>
      </c>
      <c r="BD11" s="482">
        <v>-241.48599999999999</v>
      </c>
      <c r="BE11" s="354">
        <v>-972.577</v>
      </c>
      <c r="BF11" s="360">
        <v>-241.48599999999999</v>
      </c>
      <c r="BG11" s="360">
        <v>-972.577</v>
      </c>
      <c r="BH11" s="360">
        <v>-208.45699999999999</v>
      </c>
      <c r="BI11" s="360">
        <v>-208.45699999999999</v>
      </c>
      <c r="BJ11" s="360">
        <v>-165.94100000000003</v>
      </c>
      <c r="BK11" s="360">
        <v>-165.94100000000003</v>
      </c>
      <c r="BL11" s="360">
        <v>-295.77099999999996</v>
      </c>
      <c r="BM11" s="360">
        <v>-295.77099999999996</v>
      </c>
      <c r="BN11" s="360">
        <v>-358.65700000000004</v>
      </c>
      <c r="BO11" s="360">
        <v>-1028.826</v>
      </c>
      <c r="BP11" s="360">
        <v>-271.524</v>
      </c>
      <c r="BQ11" s="360">
        <v>-245.28800000000001</v>
      </c>
      <c r="BR11" s="360">
        <v>-291.90300000000002</v>
      </c>
      <c r="BS11" s="360">
        <v>-301.08699999999988</v>
      </c>
      <c r="BT11" s="360">
        <v>-1109.8019999999999</v>
      </c>
      <c r="BU11" s="360">
        <v>-266.97800000000001</v>
      </c>
      <c r="BV11" s="360">
        <v>-234.56099999999998</v>
      </c>
      <c r="BW11" s="360">
        <v>-290.399</v>
      </c>
      <c r="BX11" s="360">
        <v>-257.661</v>
      </c>
      <c r="BY11" s="360">
        <v>-260.42800000000005</v>
      </c>
      <c r="BZ11" s="360">
        <v>-242.434</v>
      </c>
      <c r="CA11" s="360">
        <v>-243.42000000000004</v>
      </c>
      <c r="CB11" s="360">
        <v>-232.93799999999999</v>
      </c>
    </row>
    <row r="12" spans="1:137" s="9" customFormat="1" ht="15" customHeight="1">
      <c r="B12" s="31" t="s">
        <v>11</v>
      </c>
      <c r="C12" s="56">
        <v>-154.80000000000001</v>
      </c>
      <c r="D12" s="56">
        <v>-144.4</v>
      </c>
      <c r="E12" s="56">
        <v>-143.4</v>
      </c>
      <c r="F12" s="102">
        <f>G12-C12-D12-E12</f>
        <v>-211.89999999999995</v>
      </c>
      <c r="G12" s="113">
        <v>-654.5</v>
      </c>
      <c r="H12" s="109">
        <v>-166.4</v>
      </c>
      <c r="I12" s="93">
        <v>-185.9</v>
      </c>
      <c r="J12" s="93">
        <v>-226.3</v>
      </c>
      <c r="K12" s="102">
        <f t="shared" ref="K12:K14" si="3">L12-H12-I12-J12</f>
        <v>-227.3</v>
      </c>
      <c r="L12" s="113">
        <v>-805.9</v>
      </c>
      <c r="M12" s="109">
        <v>-246.4</v>
      </c>
      <c r="N12" s="93">
        <v>-224.3</v>
      </c>
      <c r="O12" s="93">
        <v>-271.10000000000002</v>
      </c>
      <c r="P12" s="102">
        <v>-255.5</v>
      </c>
      <c r="Q12" s="113">
        <v>-997.9</v>
      </c>
      <c r="R12" s="109">
        <v>-236.7</v>
      </c>
      <c r="S12" s="93">
        <v>-211.4</v>
      </c>
      <c r="T12" s="93">
        <v>-246.1</v>
      </c>
      <c r="U12" s="102">
        <v>-268</v>
      </c>
      <c r="V12" s="113">
        <v>-956.1</v>
      </c>
      <c r="W12" s="109">
        <v>-256.5</v>
      </c>
      <c r="X12" s="109">
        <v>-224.7</v>
      </c>
      <c r="Y12" s="109">
        <v>-284.2</v>
      </c>
      <c r="Z12" s="223">
        <v>-279.49999999999994</v>
      </c>
      <c r="AA12" s="228">
        <v>-1044.8</v>
      </c>
      <c r="AB12" s="277">
        <v>-287.3</v>
      </c>
      <c r="AC12" s="277">
        <v>-236.8</v>
      </c>
      <c r="AD12" s="109">
        <v>-285.60000000000002</v>
      </c>
      <c r="AE12" s="361">
        <v>-255.99999999999994</v>
      </c>
      <c r="AF12" s="355">
        <v>-1065.7</v>
      </c>
      <c r="AG12" s="109">
        <v>-232.9</v>
      </c>
      <c r="AH12" s="109">
        <v>-246.3</v>
      </c>
      <c r="AI12" s="109">
        <v>-246.4</v>
      </c>
      <c r="AJ12" s="361">
        <v>-253.50000000000003</v>
      </c>
      <c r="AK12" s="355">
        <v>-979.1</v>
      </c>
      <c r="AL12" s="109">
        <v>-234.9</v>
      </c>
      <c r="AM12" s="109">
        <v>-235.4</v>
      </c>
      <c r="AN12" s="109">
        <v>-309.8</v>
      </c>
      <c r="AO12" s="109"/>
      <c r="AP12" s="355"/>
      <c r="AQ12" s="361">
        <v>-119.2</v>
      </c>
      <c r="AR12" s="355">
        <v>-470.5</v>
      </c>
      <c r="AS12" s="109">
        <v>-107</v>
      </c>
      <c r="AT12" s="109">
        <v>-92.2</v>
      </c>
      <c r="AU12" s="109">
        <v>-137.1</v>
      </c>
      <c r="AV12" s="109">
        <v>-131.19999999999999</v>
      </c>
      <c r="AW12" s="355">
        <v>-467.5</v>
      </c>
      <c r="AX12" s="361">
        <v>-109.7</v>
      </c>
      <c r="AY12" s="483">
        <v>-93.8</v>
      </c>
      <c r="AZ12" s="483">
        <v>-134.69999999999999</v>
      </c>
      <c r="BA12" s="361">
        <v>-120.8</v>
      </c>
      <c r="BB12" s="483">
        <v>-118.5</v>
      </c>
      <c r="BC12" s="361">
        <v>-131.39999999999998</v>
      </c>
      <c r="BD12" s="483">
        <v>-123.80000000000001</v>
      </c>
      <c r="BE12" s="355">
        <v>-494.5</v>
      </c>
      <c r="BF12" s="361">
        <v>-123.80000000000001</v>
      </c>
      <c r="BG12" s="361">
        <v>-494.5</v>
      </c>
      <c r="BH12" s="361">
        <v>-109.45699999999999</v>
      </c>
      <c r="BI12" s="361">
        <v>-109.45699999999999</v>
      </c>
      <c r="BJ12" s="361">
        <v>-72.242999999999995</v>
      </c>
      <c r="BK12" s="361">
        <v>-72.242999999999995</v>
      </c>
      <c r="BL12" s="361">
        <v>-154.56799999999998</v>
      </c>
      <c r="BM12" s="361">
        <v>-154.56799999999998</v>
      </c>
      <c r="BN12" s="361">
        <v>-194.73200000000003</v>
      </c>
      <c r="BO12" s="361">
        <v>-531</v>
      </c>
      <c r="BP12" s="361">
        <v>-137.124</v>
      </c>
      <c r="BQ12" s="361">
        <v>-107.77600000000001</v>
      </c>
      <c r="BR12" s="361">
        <v>-155.1</v>
      </c>
      <c r="BS12" s="361">
        <v>-173.79999999999995</v>
      </c>
      <c r="BT12" s="361">
        <v>-573.79999999999995</v>
      </c>
      <c r="BU12" s="361">
        <v>-137.12400000000002</v>
      </c>
      <c r="BV12" s="361">
        <v>-107.77599999999998</v>
      </c>
      <c r="BW12" s="361">
        <v>-155.1</v>
      </c>
      <c r="BX12" s="361">
        <v>-136.9</v>
      </c>
      <c r="BY12" s="361">
        <v>-113</v>
      </c>
      <c r="BZ12" s="361">
        <v>-136.9</v>
      </c>
      <c r="CA12" s="361">
        <v>-138.70000000000002</v>
      </c>
      <c r="CB12" s="361">
        <v>-143.39999999999998</v>
      </c>
    </row>
    <row r="13" spans="1:137" s="9" customFormat="1" ht="15" customHeight="1">
      <c r="B13" s="31" t="s">
        <v>12</v>
      </c>
      <c r="C13" s="56">
        <v>-80.7</v>
      </c>
      <c r="D13" s="56">
        <v>-58.6</v>
      </c>
      <c r="E13" s="56">
        <v>-75.099999999999994</v>
      </c>
      <c r="F13" s="102">
        <f>G13-C13-D13-E13</f>
        <v>-121.90000000000003</v>
      </c>
      <c r="G13" s="113">
        <v>-336.3</v>
      </c>
      <c r="H13" s="109">
        <f>-87.4+0.1</f>
        <v>-87.300000000000011</v>
      </c>
      <c r="I13" s="93">
        <v>-97.2</v>
      </c>
      <c r="J13" s="93">
        <v>-117.3</v>
      </c>
      <c r="K13" s="102">
        <f t="shared" si="3"/>
        <v>-103.50000000000001</v>
      </c>
      <c r="L13" s="113">
        <v>-405.3</v>
      </c>
      <c r="M13" s="109">
        <v>-125.9</v>
      </c>
      <c r="N13" s="93">
        <f>-114.7</f>
        <v>-114.7</v>
      </c>
      <c r="O13" s="93">
        <v>-131.6</v>
      </c>
      <c r="P13" s="102">
        <v>-121</v>
      </c>
      <c r="Q13" s="113">
        <v>-493.2</v>
      </c>
      <c r="R13" s="109">
        <v>-124.3</v>
      </c>
      <c r="S13" s="93">
        <v>-113.7</v>
      </c>
      <c r="T13" s="93">
        <v>-134.5</v>
      </c>
      <c r="U13" s="102">
        <v>-134.4</v>
      </c>
      <c r="V13" s="113">
        <v>-506.9</v>
      </c>
      <c r="W13" s="109">
        <v>-135.9</v>
      </c>
      <c r="X13" s="109">
        <v>-124.7</v>
      </c>
      <c r="Y13" s="109">
        <v>-137.30000000000001</v>
      </c>
      <c r="Z13" s="223">
        <v>-141.89999999999998</v>
      </c>
      <c r="AA13" s="228">
        <v>-539.79999999999995</v>
      </c>
      <c r="AB13" s="277">
        <v>-138.9</v>
      </c>
      <c r="AC13" s="277">
        <v>-118.9</v>
      </c>
      <c r="AD13" s="109">
        <v>-150.69999999999999</v>
      </c>
      <c r="AE13" s="361">
        <v>-146.39999999999995</v>
      </c>
      <c r="AF13" s="355">
        <v>-554.9</v>
      </c>
      <c r="AG13" s="109">
        <v>-131.19999999999999</v>
      </c>
      <c r="AH13" s="109">
        <v>-140.5</v>
      </c>
      <c r="AI13" s="109">
        <v>-151.10000000000002</v>
      </c>
      <c r="AJ13" s="361">
        <v>-151.40000000000003</v>
      </c>
      <c r="AK13" s="355">
        <v>-574.20000000000005</v>
      </c>
      <c r="AL13" s="109">
        <v>-137.20000000000002</v>
      </c>
      <c r="AM13" s="109">
        <v>-130.1</v>
      </c>
      <c r="AN13" s="109">
        <v>-156.79999999999998</v>
      </c>
      <c r="AO13" s="109"/>
      <c r="AP13" s="355"/>
      <c r="AQ13" s="361">
        <v>-109.1</v>
      </c>
      <c r="AR13" s="355">
        <v>-425.8</v>
      </c>
      <c r="AS13" s="109">
        <v>-98.3</v>
      </c>
      <c r="AT13" s="109">
        <v>-86.8</v>
      </c>
      <c r="AU13" s="109">
        <v>-109.2</v>
      </c>
      <c r="AV13" s="109">
        <v>-113.1</v>
      </c>
      <c r="AW13" s="355">
        <v>-407.40000000000003</v>
      </c>
      <c r="AX13" s="361">
        <v>-98.3</v>
      </c>
      <c r="AY13" s="483">
        <v>-88.8</v>
      </c>
      <c r="AZ13" s="483">
        <v>-111.49999999999997</v>
      </c>
      <c r="BA13" s="361">
        <v>-107.7</v>
      </c>
      <c r="BB13" s="483">
        <v>-99.5</v>
      </c>
      <c r="BC13" s="361">
        <v>-107.90000000000003</v>
      </c>
      <c r="BD13" s="483">
        <v>-103</v>
      </c>
      <c r="BE13" s="355">
        <v>-418.1</v>
      </c>
      <c r="BF13" s="361">
        <v>-103</v>
      </c>
      <c r="BG13" s="361">
        <v>-418.1</v>
      </c>
      <c r="BH13" s="361">
        <v>-84</v>
      </c>
      <c r="BI13" s="361">
        <v>-84</v>
      </c>
      <c r="BJ13" s="361">
        <v>-77.400000000000006</v>
      </c>
      <c r="BK13" s="361">
        <v>-77.400000000000006</v>
      </c>
      <c r="BL13" s="361">
        <v>-124.99999999999997</v>
      </c>
      <c r="BM13" s="361">
        <v>-124.99999999999997</v>
      </c>
      <c r="BN13" s="361">
        <v>-147.30000000000001</v>
      </c>
      <c r="BO13" s="361">
        <v>-433.7</v>
      </c>
      <c r="BP13" s="361">
        <v>-119.2</v>
      </c>
      <c r="BQ13" s="361">
        <v>-121.99999999999999</v>
      </c>
      <c r="BR13" s="361">
        <v>-120.90000000000003</v>
      </c>
      <c r="BS13" s="361">
        <v>-110.79999999999995</v>
      </c>
      <c r="BT13" s="361">
        <v>-472.9</v>
      </c>
      <c r="BU13" s="361">
        <v>-114.654</v>
      </c>
      <c r="BV13" s="361">
        <v>-111.273</v>
      </c>
      <c r="BW13" s="361">
        <v>-119.39600000000003</v>
      </c>
      <c r="BX13" s="361">
        <v>-105.9</v>
      </c>
      <c r="BY13" s="361">
        <v>-131.74500000000003</v>
      </c>
      <c r="BZ13" s="361">
        <v>-90.673000000000002</v>
      </c>
      <c r="CA13" s="361">
        <v>-88.391999999999996</v>
      </c>
      <c r="CB13" s="361">
        <v>-74.027000000000044</v>
      </c>
    </row>
    <row r="14" spans="1:137" s="9" customFormat="1" ht="15" customHeight="1">
      <c r="B14" s="31" t="s">
        <v>13</v>
      </c>
      <c r="C14" s="56">
        <v>-18.3</v>
      </c>
      <c r="D14" s="56">
        <v>-18.5</v>
      </c>
      <c r="E14" s="56">
        <v>-17.7</v>
      </c>
      <c r="F14" s="102">
        <f>G14-C14-D14-E14</f>
        <v>-17.599999999999998</v>
      </c>
      <c r="G14" s="113">
        <v>-72.099999999999994</v>
      </c>
      <c r="H14" s="109">
        <v>-17.7</v>
      </c>
      <c r="I14" s="93">
        <v>-17.7</v>
      </c>
      <c r="J14" s="93">
        <v>-17.399999999999999</v>
      </c>
      <c r="K14" s="102">
        <f t="shared" si="3"/>
        <v>-16.899999999999999</v>
      </c>
      <c r="L14" s="113">
        <v>-69.7</v>
      </c>
      <c r="M14" s="109">
        <v>-18.399999999999999</v>
      </c>
      <c r="N14" s="93">
        <v>-17.600000000000001</v>
      </c>
      <c r="O14" s="93">
        <v>-17.7</v>
      </c>
      <c r="P14" s="102">
        <v>-17.2</v>
      </c>
      <c r="Q14" s="113">
        <v>-70.2</v>
      </c>
      <c r="R14" s="109">
        <v>-16.600000000000001</v>
      </c>
      <c r="S14" s="93">
        <v>-16.8</v>
      </c>
      <c r="T14" s="93">
        <v>-20.100000000000001</v>
      </c>
      <c r="U14" s="102">
        <v>-19.600000000000001</v>
      </c>
      <c r="V14" s="113">
        <v>-79.3</v>
      </c>
      <c r="W14" s="109">
        <v>-18.899999999999999</v>
      </c>
      <c r="X14" s="109">
        <v>-18.100000000000001</v>
      </c>
      <c r="Y14" s="109">
        <v>-17.899999999999999</v>
      </c>
      <c r="Z14" s="223">
        <v>-17.500000000000007</v>
      </c>
      <c r="AA14" s="228">
        <v>-72.400000000000006</v>
      </c>
      <c r="AB14" s="277">
        <v>-17.899999999999999</v>
      </c>
      <c r="AC14" s="277">
        <v>-17.899999999999999</v>
      </c>
      <c r="AD14" s="109">
        <v>-18.100000000000001</v>
      </c>
      <c r="AE14" s="361">
        <v>-17.800000000000004</v>
      </c>
      <c r="AF14" s="355">
        <v>-71.7</v>
      </c>
      <c r="AG14" s="109">
        <v>-17</v>
      </c>
      <c r="AH14" s="109">
        <v>-16.899999999999999</v>
      </c>
      <c r="AI14" s="109">
        <v>-17</v>
      </c>
      <c r="AJ14" s="361">
        <v>-16.899999999999999</v>
      </c>
      <c r="AK14" s="355">
        <v>-67.8</v>
      </c>
      <c r="AL14" s="109">
        <v>-16.7</v>
      </c>
      <c r="AM14" s="109">
        <v>-17.600000000000001</v>
      </c>
      <c r="AN14" s="109">
        <v>-17.8</v>
      </c>
      <c r="AO14" s="109"/>
      <c r="AP14" s="355"/>
      <c r="AQ14" s="361">
        <v>-16.600000000000001</v>
      </c>
      <c r="AR14" s="355">
        <v>-66.599999999999994</v>
      </c>
      <c r="AS14" s="109">
        <v>-17.2</v>
      </c>
      <c r="AT14" s="109">
        <v>-18.3</v>
      </c>
      <c r="AU14" s="109">
        <v>-17.899999999999999</v>
      </c>
      <c r="AV14" s="109">
        <v>-17.5</v>
      </c>
      <c r="AW14" s="355">
        <v>-70.900000000000006</v>
      </c>
      <c r="AX14" s="361">
        <v>-17.2</v>
      </c>
      <c r="AY14" s="483">
        <v>-17.3</v>
      </c>
      <c r="AZ14" s="483">
        <v>-16.100000000000001</v>
      </c>
      <c r="BA14" s="361">
        <v>-14.8</v>
      </c>
      <c r="BB14" s="483">
        <v>-15.6</v>
      </c>
      <c r="BC14" s="361">
        <v>-14.899999999999999</v>
      </c>
      <c r="BD14" s="483">
        <v>-14.700000000000003</v>
      </c>
      <c r="BE14" s="355">
        <v>-60</v>
      </c>
      <c r="BF14" s="361">
        <v>-14.700000000000003</v>
      </c>
      <c r="BG14" s="361">
        <v>-60</v>
      </c>
      <c r="BH14" s="361">
        <v>-15</v>
      </c>
      <c r="BI14" s="361">
        <v>-15</v>
      </c>
      <c r="BJ14" s="361">
        <v>-16.3</v>
      </c>
      <c r="BK14" s="361">
        <v>-16.3</v>
      </c>
      <c r="BL14" s="361">
        <v>-16.3</v>
      </c>
      <c r="BM14" s="361">
        <v>-16.3</v>
      </c>
      <c r="BN14" s="361">
        <v>-16.399999999999999</v>
      </c>
      <c r="BO14" s="361">
        <v>-64</v>
      </c>
      <c r="BP14" s="361">
        <v>-15.2</v>
      </c>
      <c r="BQ14" s="361">
        <v>-15.5</v>
      </c>
      <c r="BR14" s="361">
        <v>-15.900000000000002</v>
      </c>
      <c r="BS14" s="361">
        <v>-16.5</v>
      </c>
      <c r="BT14" s="361">
        <v>-63.1</v>
      </c>
      <c r="BU14" s="361">
        <v>-15.2</v>
      </c>
      <c r="BV14" s="361">
        <v>-15.5</v>
      </c>
      <c r="BW14" s="361">
        <v>-15.900000000000002</v>
      </c>
      <c r="BX14" s="361">
        <v>-14.9</v>
      </c>
      <c r="BY14" s="361">
        <v>-15.6</v>
      </c>
      <c r="BZ14" s="361">
        <v>-14.9</v>
      </c>
      <c r="CA14" s="361">
        <v>-16.300000000000004</v>
      </c>
      <c r="CB14" s="361">
        <v>-15.5</v>
      </c>
    </row>
    <row r="15" spans="1:137" s="57" customFormat="1" ht="15" customHeight="1">
      <c r="B15" s="29" t="s">
        <v>329</v>
      </c>
      <c r="C15" s="58"/>
      <c r="D15" s="58"/>
      <c r="E15" s="58"/>
      <c r="F15" s="106"/>
      <c r="G15" s="117"/>
      <c r="H15" s="111"/>
      <c r="I15" s="92"/>
      <c r="J15" s="92"/>
      <c r="K15" s="106"/>
      <c r="L15" s="117"/>
      <c r="M15" s="111"/>
      <c r="N15" s="92"/>
      <c r="O15" s="92"/>
      <c r="P15" s="106"/>
      <c r="Q15" s="117"/>
      <c r="R15" s="111"/>
      <c r="S15" s="92"/>
      <c r="T15" s="92"/>
      <c r="U15" s="106"/>
      <c r="V15" s="117"/>
      <c r="W15" s="111"/>
      <c r="X15" s="111"/>
      <c r="Y15" s="111"/>
      <c r="Z15" s="226"/>
      <c r="AA15" s="227"/>
      <c r="AB15" s="276"/>
      <c r="AC15" s="276"/>
      <c r="AD15" s="111"/>
      <c r="AE15" s="360"/>
      <c r="AF15" s="354"/>
      <c r="AG15" s="111"/>
      <c r="AH15" s="111"/>
      <c r="AI15" s="111"/>
      <c r="AJ15" s="360"/>
      <c r="AK15" s="354"/>
      <c r="AL15" s="111"/>
      <c r="AM15" s="111"/>
      <c r="AN15" s="111"/>
      <c r="AO15" s="111"/>
      <c r="AP15" s="354"/>
      <c r="AQ15" s="360"/>
      <c r="AR15" s="354"/>
      <c r="AS15" s="111"/>
      <c r="AT15" s="111"/>
      <c r="AU15" s="111"/>
      <c r="AV15" s="111"/>
      <c r="AW15" s="354"/>
      <c r="AX15" s="360"/>
      <c r="AY15" s="482"/>
      <c r="AZ15" s="482"/>
      <c r="BA15" s="360"/>
      <c r="BB15" s="482"/>
      <c r="BC15" s="360"/>
      <c r="BD15" s="482"/>
      <c r="BE15" s="354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1">
        <v>-4.5460000000000003</v>
      </c>
      <c r="BV15" s="361">
        <v>-10.727</v>
      </c>
      <c r="BW15" s="361">
        <v>-1.504</v>
      </c>
      <c r="BX15" s="360"/>
      <c r="BY15" s="360"/>
      <c r="BZ15" s="361">
        <v>-15.227</v>
      </c>
      <c r="CA15" s="361">
        <v>-17.007999999999999</v>
      </c>
      <c r="CB15" s="361">
        <v>-44.414000000000001</v>
      </c>
    </row>
    <row r="16" spans="1:137" s="9" customFormat="1" ht="15" customHeight="1">
      <c r="B16" s="11" t="s">
        <v>14</v>
      </c>
      <c r="C16" s="53">
        <f>C10+C11</f>
        <v>114.80000000000001</v>
      </c>
      <c r="D16" s="53">
        <f>D10+D11</f>
        <v>105.89999999999998</v>
      </c>
      <c r="E16" s="53">
        <f>E10+E11</f>
        <v>105.69999999999999</v>
      </c>
      <c r="F16" s="105">
        <f>F10+F11</f>
        <v>18.5</v>
      </c>
      <c r="G16" s="116">
        <f>G10+G11</f>
        <v>344.90000000000009</v>
      </c>
      <c r="H16" s="71">
        <f t="shared" ref="H16:P16" si="4">H10+H11</f>
        <v>95.699999999999989</v>
      </c>
      <c r="I16" s="53">
        <f t="shared" si="4"/>
        <v>93.300000000000011</v>
      </c>
      <c r="J16" s="53">
        <f t="shared" si="4"/>
        <v>101.29999999999995</v>
      </c>
      <c r="K16" s="105">
        <f t="shared" si="4"/>
        <v>111.70000000000033</v>
      </c>
      <c r="L16" s="116">
        <f t="shared" si="4"/>
        <v>402</v>
      </c>
      <c r="M16" s="71">
        <f t="shared" si="4"/>
        <v>106.60000000000002</v>
      </c>
      <c r="N16" s="53">
        <f t="shared" si="4"/>
        <v>112.19999999999999</v>
      </c>
      <c r="O16" s="53">
        <f t="shared" si="4"/>
        <v>128.39999999999992</v>
      </c>
      <c r="P16" s="105">
        <f t="shared" si="4"/>
        <v>134.40000000000003</v>
      </c>
      <c r="Q16" s="116">
        <v>481.8</v>
      </c>
      <c r="R16" s="71">
        <f t="shared" ref="R16:T16" si="5">R10+R11</f>
        <v>128.19999999999993</v>
      </c>
      <c r="S16" s="53">
        <f t="shared" si="5"/>
        <v>131.59999999999997</v>
      </c>
      <c r="T16" s="53">
        <f t="shared" si="5"/>
        <v>145.79999999999995</v>
      </c>
      <c r="U16" s="105">
        <v>144.1</v>
      </c>
      <c r="V16" s="116">
        <f>V10+V11</f>
        <v>549.70000000000005</v>
      </c>
      <c r="W16" s="71">
        <f>W10+W11</f>
        <v>137</v>
      </c>
      <c r="X16" s="71">
        <v>141.04999999999995</v>
      </c>
      <c r="Y16" s="71">
        <v>161.6</v>
      </c>
      <c r="Z16" s="221">
        <v>170.35999999999979</v>
      </c>
      <c r="AA16" s="222">
        <v>609.95999999999981</v>
      </c>
      <c r="AB16" s="235">
        <v>158.49999999999994</v>
      </c>
      <c r="AC16" s="235">
        <v>144.60300000000001</v>
      </c>
      <c r="AD16" s="184">
        <v>162.25400000000002</v>
      </c>
      <c r="AE16" s="358">
        <v>153.61300000000034</v>
      </c>
      <c r="AF16" s="353">
        <v>618.97000000000025</v>
      </c>
      <c r="AG16" s="184">
        <v>135.11000000000001</v>
      </c>
      <c r="AH16" s="184">
        <v>136.65700000000004</v>
      </c>
      <c r="AI16" s="184">
        <v>154.32800000000003</v>
      </c>
      <c r="AJ16" s="358">
        <v>151.46400000000017</v>
      </c>
      <c r="AK16" s="353">
        <v>577.5590000000002</v>
      </c>
      <c r="AL16" s="184">
        <v>140.03500000000003</v>
      </c>
      <c r="AM16" s="184">
        <v>140.56199999999995</v>
      </c>
      <c r="AN16" s="184">
        <v>145.09100000000001</v>
      </c>
      <c r="AO16" s="184">
        <v>124.59199999999998</v>
      </c>
      <c r="AP16" s="353">
        <v>546.74400000000014</v>
      </c>
      <c r="AQ16" s="358">
        <v>121.93100000000001</v>
      </c>
      <c r="AR16" s="353">
        <v>451.26099999999985</v>
      </c>
      <c r="AS16" s="184">
        <v>109.37199999999999</v>
      </c>
      <c r="AT16" s="184">
        <v>106.34999999999997</v>
      </c>
      <c r="AU16" s="184">
        <v>117.42699999999996</v>
      </c>
      <c r="AV16" s="184">
        <v>92.00200000000001</v>
      </c>
      <c r="AW16" s="353">
        <v>425.15099999999995</v>
      </c>
      <c r="AX16" s="353">
        <v>110.96599999999998</v>
      </c>
      <c r="AY16" s="484">
        <v>107.846</v>
      </c>
      <c r="AZ16" s="484">
        <v>117.87099999999998</v>
      </c>
      <c r="BA16" s="353">
        <v>97.38300000000001</v>
      </c>
      <c r="BB16" s="484">
        <v>94.581000000000017</v>
      </c>
      <c r="BC16" s="353">
        <v>126.26399999999998</v>
      </c>
      <c r="BD16" s="484">
        <v>131.7120000000001</v>
      </c>
      <c r="BE16" s="353">
        <v>449.94000000000005</v>
      </c>
      <c r="BF16" s="353">
        <v>131.7120000000001</v>
      </c>
      <c r="BG16" s="353">
        <v>449.94000000000005</v>
      </c>
      <c r="BH16" s="353">
        <v>93.956999999999994</v>
      </c>
      <c r="BI16" s="353">
        <v>93.956999999999994</v>
      </c>
      <c r="BJ16" s="353">
        <v>97.353999999999928</v>
      </c>
      <c r="BK16" s="353">
        <v>97.353999999999928</v>
      </c>
      <c r="BL16" s="353">
        <v>144.02300000000014</v>
      </c>
      <c r="BM16" s="353">
        <v>144.02300000000014</v>
      </c>
      <c r="BN16" s="353">
        <v>170.91899999999987</v>
      </c>
      <c r="BO16" s="353">
        <v>506.25299999999993</v>
      </c>
      <c r="BP16" s="353">
        <v>158.834</v>
      </c>
      <c r="BQ16" s="353">
        <v>139.73899999999998</v>
      </c>
      <c r="BR16" s="358">
        <v>161.67900000000009</v>
      </c>
      <c r="BS16" s="353">
        <v>150.66899999999998</v>
      </c>
      <c r="BT16" s="353">
        <v>610.92100000000005</v>
      </c>
      <c r="BU16" s="353">
        <v>158.834</v>
      </c>
      <c r="BV16" s="353">
        <v>139.739</v>
      </c>
      <c r="BW16" s="353">
        <v>161.67900000000012</v>
      </c>
      <c r="BX16" s="353">
        <v>123.61500000000001</v>
      </c>
      <c r="BY16" s="353">
        <v>56.893999999999892</v>
      </c>
      <c r="BZ16" s="353">
        <v>123.61500000000001</v>
      </c>
      <c r="CA16" s="353">
        <v>56.893999999999906</v>
      </c>
      <c r="CB16" s="353">
        <v>19.242000000000061</v>
      </c>
    </row>
    <row r="17" spans="2:80" s="28" customFormat="1" ht="15" customHeight="1">
      <c r="B17" s="27" t="s">
        <v>15</v>
      </c>
      <c r="C17" s="55">
        <f t="shared" ref="C17:W17" si="6">C16/C10</f>
        <v>0.31144872490504616</v>
      </c>
      <c r="D17" s="55">
        <f t="shared" si="6"/>
        <v>0.32345754428833229</v>
      </c>
      <c r="E17" s="55">
        <f t="shared" si="6"/>
        <v>0.3091547236033928</v>
      </c>
      <c r="F17" s="107">
        <f t="shared" si="6"/>
        <v>5.0013517166801844E-2</v>
      </c>
      <c r="G17" s="118">
        <f t="shared" si="6"/>
        <v>0.2449921863901123</v>
      </c>
      <c r="H17" s="112">
        <f t="shared" si="6"/>
        <v>0.26069190956142735</v>
      </c>
      <c r="I17" s="55">
        <f t="shared" si="6"/>
        <v>0.23674194366911952</v>
      </c>
      <c r="J17" s="55">
        <f t="shared" si="6"/>
        <v>0.21912178239238583</v>
      </c>
      <c r="K17" s="107">
        <f t="shared" si="6"/>
        <v>0.24314323030039237</v>
      </c>
      <c r="L17" s="118">
        <f t="shared" si="6"/>
        <v>0.23887337334363301</v>
      </c>
      <c r="M17" s="112">
        <f t="shared" si="6"/>
        <v>0.21435753066559424</v>
      </c>
      <c r="N17" s="55">
        <f t="shared" si="6"/>
        <v>0.23933447098976107</v>
      </c>
      <c r="O17" s="55">
        <f t="shared" si="6"/>
        <v>0.23396501457725935</v>
      </c>
      <c r="P17" s="107">
        <f t="shared" si="6"/>
        <v>0.25449725430789627</v>
      </c>
      <c r="Q17" s="118">
        <f t="shared" si="6"/>
        <v>0.2358296622613803</v>
      </c>
      <c r="R17" s="112">
        <f t="shared" si="6"/>
        <v>0.25345986555950956</v>
      </c>
      <c r="S17" s="55">
        <f t="shared" si="6"/>
        <v>0.27793030623020054</v>
      </c>
      <c r="T17" s="55">
        <f t="shared" si="6"/>
        <v>0.26678865507776756</v>
      </c>
      <c r="U17" s="107">
        <f t="shared" si="6"/>
        <v>0.25450370893677149</v>
      </c>
      <c r="V17" s="118">
        <f t="shared" si="6"/>
        <v>0.26276290630975147</v>
      </c>
      <c r="W17" s="112">
        <f t="shared" si="6"/>
        <v>0.24986321356921395</v>
      </c>
      <c r="X17" s="112">
        <v>0.27736155519111494</v>
      </c>
      <c r="Y17" s="112">
        <v>0.26900000000000002</v>
      </c>
      <c r="Z17" s="229">
        <v>0.2796018349075568</v>
      </c>
      <c r="AA17" s="230">
        <v>0.26904915762241982</v>
      </c>
      <c r="AB17" s="112">
        <v>0.26301509889201768</v>
      </c>
      <c r="AC17" s="112">
        <v>0.27905293790718499</v>
      </c>
      <c r="AD17" s="112">
        <v>0.26312682643625596</v>
      </c>
      <c r="AE17" s="229">
        <v>0.26770521458172902</v>
      </c>
      <c r="AF17" s="230">
        <v>0.26780503021930369</v>
      </c>
      <c r="AG17" s="112">
        <v>0.26173912875023492</v>
      </c>
      <c r="AH17" s="112">
        <v>0.25287979526390497</v>
      </c>
      <c r="AI17" s="112">
        <v>0.27131206477960557</v>
      </c>
      <c r="AJ17" s="229">
        <v>0.26421058140143405</v>
      </c>
      <c r="AK17" s="230">
        <v>0.26268263674588799</v>
      </c>
      <c r="AL17" s="112">
        <v>0.26478652195287983</v>
      </c>
      <c r="AM17" s="112">
        <v>0.26840995714973143</v>
      </c>
      <c r="AN17" s="112">
        <v>0.23048426938626382</v>
      </c>
      <c r="AO17" s="112">
        <v>0.20717682663207954</v>
      </c>
      <c r="AP17" s="230">
        <v>0.2401780697773821</v>
      </c>
      <c r="AQ17" s="229">
        <v>0.33243543149726951</v>
      </c>
      <c r="AR17" s="230">
        <v>0.31909999377725978</v>
      </c>
      <c r="AS17" s="112">
        <v>0.32963330208951802</v>
      </c>
      <c r="AT17" s="112">
        <v>0.35022492112941356</v>
      </c>
      <c r="AU17" s="112">
        <v>0.30770178132517167</v>
      </c>
      <c r="AV17" s="112">
        <v>0.26007706028850963</v>
      </c>
      <c r="AW17" s="230">
        <v>0.31013971755941805</v>
      </c>
      <c r="AX17" s="230">
        <v>0.33008992500795725</v>
      </c>
      <c r="AY17" s="230">
        <v>0.35038711333339834</v>
      </c>
      <c r="AZ17" s="230">
        <v>0.31006852648331557</v>
      </c>
      <c r="BA17" s="230">
        <v>0.28586315508288251</v>
      </c>
      <c r="BB17" s="230">
        <v>0.28815903724579178</v>
      </c>
      <c r="BC17" s="230">
        <v>0.33189724286401473</v>
      </c>
      <c r="BD17" s="230">
        <v>0.35292793637693681</v>
      </c>
      <c r="BE17" s="230">
        <v>0.31629850469273835</v>
      </c>
      <c r="BF17" s="230">
        <v>0.35292793637693681</v>
      </c>
      <c r="BG17" s="230">
        <v>0.31629850469273835</v>
      </c>
      <c r="BH17" s="230">
        <v>0.31068998128393527</v>
      </c>
      <c r="BI17" s="230">
        <v>0.31068998128393527</v>
      </c>
      <c r="BJ17" s="230">
        <v>0.36975255891680414</v>
      </c>
      <c r="BK17" s="230">
        <v>0.36975255891680414</v>
      </c>
      <c r="BL17" s="230">
        <v>0.32747831939498973</v>
      </c>
      <c r="BM17" s="230">
        <v>0.32747831939498973</v>
      </c>
      <c r="BN17" s="230">
        <v>0.32274687674668018</v>
      </c>
      <c r="BO17" s="230">
        <v>0.32978954177602582</v>
      </c>
      <c r="BP17" s="230">
        <v>0.36907411968640064</v>
      </c>
      <c r="BQ17" s="230">
        <v>0.36293298911504901</v>
      </c>
      <c r="BR17" s="229">
        <v>0.35644932999986784</v>
      </c>
      <c r="BS17" s="230">
        <v>0.33351853655513158</v>
      </c>
      <c r="BT17" s="230">
        <v>0.35503738835361653</v>
      </c>
      <c r="BU17" s="230">
        <v>0.36907411968640064</v>
      </c>
      <c r="BV17" s="230">
        <v>0.36293298911504912</v>
      </c>
      <c r="BW17" s="230">
        <v>0.35644932999986789</v>
      </c>
      <c r="BX17" s="230">
        <v>0.32421395524501939</v>
      </c>
      <c r="BY17" s="230">
        <v>0.17929421849099622</v>
      </c>
      <c r="BZ17" s="230">
        <v>0.32421395524501939</v>
      </c>
      <c r="CA17" s="230">
        <v>0.17929421849099625</v>
      </c>
      <c r="CB17" s="230">
        <v>6.4876565271044115E-2</v>
      </c>
    </row>
    <row r="18" spans="2:80" s="9" customFormat="1" ht="15" customHeight="1">
      <c r="B18" s="15" t="s">
        <v>16</v>
      </c>
      <c r="C18" s="93">
        <f t="shared" ref="C18:L18" si="7">C19+C20+C23</f>
        <v>-65.399999999999991</v>
      </c>
      <c r="D18" s="93">
        <f t="shared" si="7"/>
        <v>-57.400000000000006</v>
      </c>
      <c r="E18" s="93">
        <f t="shared" si="7"/>
        <v>-83.2</v>
      </c>
      <c r="F18" s="102">
        <f>G18-C18-D18-E18</f>
        <v>-76.59999999999998</v>
      </c>
      <c r="G18" s="113">
        <f t="shared" si="7"/>
        <v>-282.59999999999997</v>
      </c>
      <c r="H18" s="109">
        <f t="shared" si="7"/>
        <v>-83</v>
      </c>
      <c r="I18" s="93">
        <f t="shared" si="7"/>
        <v>-19.399999999999991</v>
      </c>
      <c r="J18" s="93">
        <f t="shared" si="7"/>
        <v>-77.400000000000006</v>
      </c>
      <c r="K18" s="102">
        <f t="shared" ref="K18:K23" si="8">L18-H18-I18-J18</f>
        <v>-108.50000000000003</v>
      </c>
      <c r="L18" s="113">
        <f t="shared" si="7"/>
        <v>-288.3</v>
      </c>
      <c r="M18" s="109">
        <f>M19+M20+M23</f>
        <v>-106.19999999999999</v>
      </c>
      <c r="N18" s="93">
        <f>N19+N20+N23</f>
        <v>-102.8</v>
      </c>
      <c r="O18" s="93">
        <f>O19+O20+O23</f>
        <v>-104.7</v>
      </c>
      <c r="P18" s="102">
        <f>Q18-M18-N18-O18</f>
        <v>-104.49999999999999</v>
      </c>
      <c r="Q18" s="113">
        <f t="shared" ref="Q18" si="9">Q19+Q20+Q23</f>
        <v>-418.2</v>
      </c>
      <c r="R18" s="109">
        <f>R19+R20+R23</f>
        <v>-112.10000000000001</v>
      </c>
      <c r="S18" s="93">
        <f>S19+S20+S23</f>
        <v>-105.99999999999999</v>
      </c>
      <c r="T18" s="93">
        <f>T19+T20+T23</f>
        <v>-109.5</v>
      </c>
      <c r="U18" s="102">
        <f>U19+U20+U23</f>
        <v>-118.39999999999999</v>
      </c>
      <c r="V18" s="113">
        <f t="shared" ref="V18" si="10">V19+V20+V23</f>
        <v>-446</v>
      </c>
      <c r="W18" s="109">
        <f>W19+W20+W23</f>
        <v>-110.5</v>
      </c>
      <c r="X18" s="109">
        <v>-91.191999999999993</v>
      </c>
      <c r="Y18" s="109">
        <v>-119.7</v>
      </c>
      <c r="Z18" s="223">
        <v>-134.32300000000004</v>
      </c>
      <c r="AA18" s="228">
        <v>-455.62300000000005</v>
      </c>
      <c r="AB18" s="277">
        <v>-114.602</v>
      </c>
      <c r="AC18" s="277">
        <v>-103.136</v>
      </c>
      <c r="AD18" s="109">
        <v>-105.264</v>
      </c>
      <c r="AE18" s="361">
        <v>-107.889</v>
      </c>
      <c r="AF18" s="355">
        <v>-430.89099999999996</v>
      </c>
      <c r="AG18" s="109">
        <v>-98.53</v>
      </c>
      <c r="AH18" s="109">
        <v>-95.285000000000011</v>
      </c>
      <c r="AI18" s="109">
        <v>-102.70399999999999</v>
      </c>
      <c r="AJ18" s="361">
        <v>-100.14499999999998</v>
      </c>
      <c r="AK18" s="355">
        <v>-396.66399999999999</v>
      </c>
      <c r="AL18" s="109">
        <v>-104.56599999999999</v>
      </c>
      <c r="AM18" s="109">
        <v>-104.973</v>
      </c>
      <c r="AN18" s="109">
        <v>-97.89500000000001</v>
      </c>
      <c r="AO18" s="109">
        <v>85.716999999999999</v>
      </c>
      <c r="AP18" s="355">
        <v>-220.84</v>
      </c>
      <c r="AQ18" s="361">
        <v>-86.54</v>
      </c>
      <c r="AR18" s="355">
        <v>-340.00900000000001</v>
      </c>
      <c r="AS18" s="109">
        <v>-92.753</v>
      </c>
      <c r="AT18" s="109">
        <v>-90.76</v>
      </c>
      <c r="AU18" s="109">
        <v>-80.957999999999984</v>
      </c>
      <c r="AV18" s="109">
        <v>100.71700000000001</v>
      </c>
      <c r="AW18" s="355">
        <v>-163.75599999999994</v>
      </c>
      <c r="AX18" s="355">
        <v>-92.596999999999994</v>
      </c>
      <c r="AY18" s="485">
        <v>-90.063000000000002</v>
      </c>
      <c r="AZ18" s="485">
        <v>-80.881</v>
      </c>
      <c r="BA18" s="355">
        <v>-87.757999999999996</v>
      </c>
      <c r="BB18" s="485">
        <v>-84.046999999999997</v>
      </c>
      <c r="BC18" s="355">
        <v>-97.620999999999995</v>
      </c>
      <c r="BD18" s="485">
        <v>-102.63099999999999</v>
      </c>
      <c r="BE18" s="355">
        <v>-372.05699999999996</v>
      </c>
      <c r="BF18" s="355">
        <v>-95.47199999999998</v>
      </c>
      <c r="BG18" s="355">
        <v>-364.89799999999997</v>
      </c>
      <c r="BH18" s="355">
        <v>-103.64800000000002</v>
      </c>
      <c r="BI18" s="355">
        <v>-95.450000000000017</v>
      </c>
      <c r="BJ18" s="355">
        <v>-118.48699999999998</v>
      </c>
      <c r="BK18" s="355">
        <v>-112.60199999999998</v>
      </c>
      <c r="BL18" s="355">
        <v>-126.79800000000002</v>
      </c>
      <c r="BM18" s="355">
        <v>-126.79800000000003</v>
      </c>
      <c r="BN18" s="355">
        <v>-122.27999999999996</v>
      </c>
      <c r="BO18" s="355">
        <v>-457.13</v>
      </c>
      <c r="BP18" s="355">
        <v>-130.58600000000001</v>
      </c>
      <c r="BQ18" s="355">
        <v>-120.922</v>
      </c>
      <c r="BR18" s="361">
        <v>-131.87800000000001</v>
      </c>
      <c r="BS18" s="355">
        <v>-116.34899999999999</v>
      </c>
      <c r="BT18" s="355">
        <v>-499.73500000000001</v>
      </c>
      <c r="BU18" s="355">
        <v>-130.58600000000001</v>
      </c>
      <c r="BV18" s="355">
        <v>-120.922</v>
      </c>
      <c r="BW18" s="355">
        <v>-131.87800000000001</v>
      </c>
      <c r="BX18" s="355">
        <v>-110.175</v>
      </c>
      <c r="BY18" s="355">
        <v>-121.18499999999999</v>
      </c>
      <c r="BZ18" s="355">
        <v>-110.175</v>
      </c>
      <c r="CA18" s="355">
        <v>-121.18499999999999</v>
      </c>
      <c r="CB18" s="355">
        <v>-107.72200000000001</v>
      </c>
    </row>
    <row r="19" spans="2:80" s="9" customFormat="1" ht="15" customHeight="1">
      <c r="B19" s="13" t="s">
        <v>17</v>
      </c>
      <c r="C19" s="93">
        <v>-39.4</v>
      </c>
      <c r="D19" s="93">
        <v>-42.1</v>
      </c>
      <c r="E19" s="93">
        <v>-45.4</v>
      </c>
      <c r="F19" s="102">
        <f>G19-C19-D19-E19</f>
        <v>-53.000000000000007</v>
      </c>
      <c r="G19" s="113">
        <v>-179.9</v>
      </c>
      <c r="H19" s="109">
        <v>-55</v>
      </c>
      <c r="I19" s="93">
        <v>-59.4</v>
      </c>
      <c r="J19" s="93">
        <v>-61</v>
      </c>
      <c r="K19" s="102">
        <f t="shared" si="8"/>
        <v>-67.900000000000006</v>
      </c>
      <c r="L19" s="113">
        <v>-243.3</v>
      </c>
      <c r="M19" s="109">
        <v>-74.599999999999994</v>
      </c>
      <c r="N19" s="93">
        <v>-72.900000000000006</v>
      </c>
      <c r="O19" s="93">
        <v>-75.400000000000006</v>
      </c>
      <c r="P19" s="102">
        <f t="shared" ref="P19:P23" si="11">Q19-M19-N19-O19</f>
        <v>-76.999999999999972</v>
      </c>
      <c r="Q19" s="113">
        <v>-299.89999999999998</v>
      </c>
      <c r="R19" s="109">
        <v>-76.7</v>
      </c>
      <c r="S19" s="93">
        <v>-70.3</v>
      </c>
      <c r="T19" s="93">
        <v>-74.900000000000006</v>
      </c>
      <c r="U19" s="102">
        <v>-82</v>
      </c>
      <c r="V19" s="113">
        <v>-303.89999999999998</v>
      </c>
      <c r="W19" s="109">
        <v>-75.3</v>
      </c>
      <c r="X19" s="109">
        <v>-72.89</v>
      </c>
      <c r="Y19" s="109">
        <v>-72.7</v>
      </c>
      <c r="Z19" s="223">
        <v>-73.894999999999996</v>
      </c>
      <c r="AA19" s="228">
        <v>-294.79500000000002</v>
      </c>
      <c r="AB19" s="277">
        <v>-72.406999999999996</v>
      </c>
      <c r="AC19" s="277">
        <v>-67.643000000000001</v>
      </c>
      <c r="AD19" s="109">
        <v>-72.552999999999997</v>
      </c>
      <c r="AE19" s="361">
        <v>-68.060999999999993</v>
      </c>
      <c r="AF19" s="355">
        <v>-280.66399999999999</v>
      </c>
      <c r="AG19" s="109">
        <v>-66.254000000000005</v>
      </c>
      <c r="AH19" s="109">
        <v>-68.614000000000004</v>
      </c>
      <c r="AI19" s="109">
        <v>-72.614000000000004</v>
      </c>
      <c r="AJ19" s="361">
        <v>-65.333999999999961</v>
      </c>
      <c r="AK19" s="355">
        <v>-272.81599999999997</v>
      </c>
      <c r="AL19" s="109">
        <v>-68.161000000000001</v>
      </c>
      <c r="AM19" s="109">
        <v>-68.323999999999998</v>
      </c>
      <c r="AN19" s="109">
        <v>-72.876000000000005</v>
      </c>
      <c r="AO19" s="109">
        <v>-114.205</v>
      </c>
      <c r="AP19" s="355">
        <v>-439.84899999999999</v>
      </c>
      <c r="AQ19" s="361">
        <v>-60.554000000000002</v>
      </c>
      <c r="AR19" s="355">
        <v>-250.56800000000001</v>
      </c>
      <c r="AS19" s="109">
        <v>-62.036999999999999</v>
      </c>
      <c r="AT19" s="109">
        <v>-63.259</v>
      </c>
      <c r="AU19" s="109">
        <v>-69.840999999999994</v>
      </c>
      <c r="AV19" s="109">
        <v>-66.528999999999996</v>
      </c>
      <c r="AW19" s="355">
        <v>-261.66699999999997</v>
      </c>
      <c r="AX19" s="361">
        <v>-62.595999999999997</v>
      </c>
      <c r="AY19" s="483">
        <v>-61.856999999999999</v>
      </c>
      <c r="AZ19" s="483">
        <v>-65.798000000000002</v>
      </c>
      <c r="BA19" s="361">
        <v>-67.784999999999997</v>
      </c>
      <c r="BB19" s="483">
        <v>-65.087000000000003</v>
      </c>
      <c r="BC19" s="361">
        <v>-71.33</v>
      </c>
      <c r="BD19" s="483">
        <v>-63.09699999999998</v>
      </c>
      <c r="BE19" s="355">
        <v>-267.29899999999998</v>
      </c>
      <c r="BF19" s="361">
        <v>-63.09699999999998</v>
      </c>
      <c r="BG19" s="361">
        <v>-267.29899999999998</v>
      </c>
      <c r="BH19" s="361">
        <v>-66.159000000000006</v>
      </c>
      <c r="BI19" s="361">
        <v>-66.159000000000006</v>
      </c>
      <c r="BJ19" s="361">
        <v>-76.411999999999992</v>
      </c>
      <c r="BK19" s="361">
        <v>-76.411999999999992</v>
      </c>
      <c r="BL19" s="361">
        <v>-92.865000000000009</v>
      </c>
      <c r="BM19" s="361">
        <v>-92.865000000000009</v>
      </c>
      <c r="BN19" s="361">
        <v>-100.01199999999997</v>
      </c>
      <c r="BO19" s="361">
        <v>-335.44799999999998</v>
      </c>
      <c r="BP19" s="361">
        <v>-91.233999999999995</v>
      </c>
      <c r="BQ19" s="361">
        <v>-90.185999999999993</v>
      </c>
      <c r="BR19" s="361">
        <v>-91.602000000000004</v>
      </c>
      <c r="BS19" s="361">
        <v>-95.076000000000022</v>
      </c>
      <c r="BT19" s="361">
        <v>-368.09800000000001</v>
      </c>
      <c r="BU19" s="361">
        <v>-91.233999999999995</v>
      </c>
      <c r="BV19" s="361">
        <v>-90.185999999999993</v>
      </c>
      <c r="BW19" s="361">
        <v>-91.602000000000004</v>
      </c>
      <c r="BX19" s="361">
        <v>-76.524000000000001</v>
      </c>
      <c r="BY19" s="361">
        <v>-86.11699999999999</v>
      </c>
      <c r="BZ19" s="361">
        <v>-76.524000000000001</v>
      </c>
      <c r="CA19" s="361">
        <v>-86.11699999999999</v>
      </c>
      <c r="CB19" s="361">
        <v>-65.836000000000013</v>
      </c>
    </row>
    <row r="20" spans="2:80" s="9" customFormat="1" ht="15" customHeight="1">
      <c r="B20" s="13" t="s">
        <v>18</v>
      </c>
      <c r="C20" s="93">
        <v>-24.4</v>
      </c>
      <c r="D20" s="93">
        <v>-24.6</v>
      </c>
      <c r="E20" s="93">
        <v>-25.8</v>
      </c>
      <c r="F20" s="102">
        <f>G20-C20-D20-E20</f>
        <v>-27.699999999999992</v>
      </c>
      <c r="G20" s="113">
        <v>-102.5</v>
      </c>
      <c r="H20" s="109">
        <v>-27.3</v>
      </c>
      <c r="I20" s="93">
        <v>-26.2</v>
      </c>
      <c r="J20" s="93">
        <v>-28</v>
      </c>
      <c r="K20" s="102">
        <f t="shared" si="8"/>
        <v>-29.5</v>
      </c>
      <c r="L20" s="113">
        <f>-110.9-0.1</f>
        <v>-111</v>
      </c>
      <c r="M20" s="109">
        <v>-30.8</v>
      </c>
      <c r="N20" s="93">
        <v>-31.3</v>
      </c>
      <c r="O20" s="93">
        <v>-31.8</v>
      </c>
      <c r="P20" s="102">
        <f t="shared" si="11"/>
        <v>-31.7</v>
      </c>
      <c r="Q20" s="113">
        <v>-125.6</v>
      </c>
      <c r="R20" s="109">
        <v>-33</v>
      </c>
      <c r="S20" s="93">
        <v>-31.4</v>
      </c>
      <c r="T20" s="93">
        <v>-32.5</v>
      </c>
      <c r="U20" s="102">
        <v>-36.6</v>
      </c>
      <c r="V20" s="113">
        <v>-133.5</v>
      </c>
      <c r="W20" s="109">
        <v>-33.1</v>
      </c>
      <c r="X20" s="109">
        <v>-35.442</v>
      </c>
      <c r="Y20" s="109">
        <v>-36.700000000000003</v>
      </c>
      <c r="Z20" s="223">
        <v>-43.522000000000006</v>
      </c>
      <c r="AA20" s="228">
        <v>-148.72200000000001</v>
      </c>
      <c r="AB20" s="277">
        <v>-36.314</v>
      </c>
      <c r="AC20" s="277">
        <v>-34.164999999999999</v>
      </c>
      <c r="AD20" s="109">
        <v>-34.164999999999999</v>
      </c>
      <c r="AE20" s="361">
        <v>-40.742000000000012</v>
      </c>
      <c r="AF20" s="355">
        <v>-145.386</v>
      </c>
      <c r="AG20" s="109">
        <v>-33.222999999999999</v>
      </c>
      <c r="AH20" s="109">
        <v>-35.004000000000005</v>
      </c>
      <c r="AI20" s="109">
        <v>-33.499000000000002</v>
      </c>
      <c r="AJ20" s="361">
        <v>-40.718000000000018</v>
      </c>
      <c r="AK20" s="355">
        <v>-142.44400000000002</v>
      </c>
      <c r="AL20" s="109">
        <v>-37.177</v>
      </c>
      <c r="AM20" s="109">
        <v>-38.081000000000003</v>
      </c>
      <c r="AN20" s="109">
        <v>-36.218000000000004</v>
      </c>
      <c r="AO20" s="109"/>
      <c r="AP20" s="355"/>
      <c r="AQ20" s="361">
        <v>-32.698</v>
      </c>
      <c r="AR20" s="355">
        <v>-112.747</v>
      </c>
      <c r="AS20" s="109">
        <v>-29.007000000000001</v>
      </c>
      <c r="AT20" s="109">
        <v>-29.074000000000002</v>
      </c>
      <c r="AU20" s="109">
        <v>-26.954999999999998</v>
      </c>
      <c r="AV20" s="109">
        <v>-32.154000000000003</v>
      </c>
      <c r="AW20" s="355">
        <v>-117.191</v>
      </c>
      <c r="AX20" s="361">
        <v>-29.135000000000002</v>
      </c>
      <c r="AY20" s="483">
        <v>-29.181000000000001</v>
      </c>
      <c r="AZ20" s="483">
        <v>-26.800999999999998</v>
      </c>
      <c r="BA20" s="361">
        <v>-28.619999999999997</v>
      </c>
      <c r="BB20" s="483">
        <v>-29.416</v>
      </c>
      <c r="BC20" s="361">
        <v>-31.177999999999997</v>
      </c>
      <c r="BD20" s="483">
        <v>-26.438000000000002</v>
      </c>
      <c r="BE20" s="355">
        <v>-115.652</v>
      </c>
      <c r="BF20" s="361">
        <v>-26.438000000000002</v>
      </c>
      <c r="BG20" s="361">
        <v>-115.652</v>
      </c>
      <c r="BH20" s="361">
        <v>-31.483000000000001</v>
      </c>
      <c r="BI20" s="361">
        <v>-31.483000000000001</v>
      </c>
      <c r="BJ20" s="361">
        <v>-27.351999999999993</v>
      </c>
      <c r="BK20" s="361">
        <v>-27.351999999999993</v>
      </c>
      <c r="BL20" s="361">
        <v>-30.745000000000005</v>
      </c>
      <c r="BM20" s="361">
        <v>-30.745000000000005</v>
      </c>
      <c r="BN20" s="361">
        <v>-36.92</v>
      </c>
      <c r="BO20" s="361">
        <v>-126.5</v>
      </c>
      <c r="BP20" s="361">
        <v>-33.04</v>
      </c>
      <c r="BQ20" s="361">
        <v>-32.33100000000001</v>
      </c>
      <c r="BR20" s="361">
        <v>-33.221000000000004</v>
      </c>
      <c r="BS20" s="361">
        <v>-39.071999999999974</v>
      </c>
      <c r="BT20" s="361">
        <v>-137.66399999999999</v>
      </c>
      <c r="BU20" s="361">
        <v>-33.04</v>
      </c>
      <c r="BV20" s="361">
        <v>-32.33100000000001</v>
      </c>
      <c r="BW20" s="361">
        <v>-33.221000000000004</v>
      </c>
      <c r="BX20" s="361">
        <v>-33.19</v>
      </c>
      <c r="BY20" s="361">
        <v>-38.563999999999993</v>
      </c>
      <c r="BZ20" s="361">
        <v>-33.19</v>
      </c>
      <c r="CA20" s="361">
        <v>-38.563999999999993</v>
      </c>
      <c r="CB20" s="361">
        <v>-40.594999999999999</v>
      </c>
    </row>
    <row r="21" spans="2:80" s="9" customFormat="1" ht="15" customHeight="1">
      <c r="B21" s="13" t="s">
        <v>288</v>
      </c>
      <c r="C21" s="93"/>
      <c r="D21" s="93"/>
      <c r="E21" s="93"/>
      <c r="F21" s="102"/>
      <c r="G21" s="113"/>
      <c r="H21" s="109"/>
      <c r="I21" s="93"/>
      <c r="J21" s="93"/>
      <c r="K21" s="102"/>
      <c r="L21" s="113"/>
      <c r="M21" s="109"/>
      <c r="N21" s="93"/>
      <c r="O21" s="93"/>
      <c r="P21" s="102"/>
      <c r="Q21" s="113"/>
      <c r="R21" s="109"/>
      <c r="S21" s="93"/>
      <c r="T21" s="93"/>
      <c r="U21" s="102"/>
      <c r="V21" s="113"/>
      <c r="W21" s="109"/>
      <c r="X21" s="109"/>
      <c r="Y21" s="109"/>
      <c r="Z21" s="223"/>
      <c r="AA21" s="228"/>
      <c r="AB21" s="277"/>
      <c r="AC21" s="277"/>
      <c r="AD21" s="109"/>
      <c r="AE21" s="361"/>
      <c r="AF21" s="355"/>
      <c r="AG21" s="109"/>
      <c r="AH21" s="109"/>
      <c r="AI21" s="109"/>
      <c r="AJ21" s="361"/>
      <c r="AK21" s="355"/>
      <c r="AL21" s="109"/>
      <c r="AM21" s="109"/>
      <c r="AN21" s="109"/>
      <c r="AO21" s="109"/>
      <c r="AP21" s="355"/>
      <c r="AQ21" s="361"/>
      <c r="AR21" s="355"/>
      <c r="AS21" s="109"/>
      <c r="AT21" s="109"/>
      <c r="AU21" s="109"/>
      <c r="AV21" s="109"/>
      <c r="AW21" s="355"/>
      <c r="AX21" s="361"/>
      <c r="AY21" s="483"/>
      <c r="AZ21" s="483"/>
      <c r="BA21" s="361"/>
      <c r="BB21" s="483"/>
      <c r="BC21" s="361"/>
      <c r="BD21" s="483">
        <v>-7.1589999999999998</v>
      </c>
      <c r="BE21" s="355">
        <v>-7.1589999999999998</v>
      </c>
      <c r="BF21" s="361"/>
      <c r="BG21" s="361">
        <v>0</v>
      </c>
      <c r="BH21" s="361">
        <v>-8.1980000000000004</v>
      </c>
      <c r="BI21" s="361"/>
      <c r="BJ21" s="361">
        <v>-5.8849999999999998</v>
      </c>
      <c r="BK21" s="361">
        <v>0</v>
      </c>
      <c r="BL21" s="361">
        <v>2.7850000000000001</v>
      </c>
      <c r="BM21" s="361">
        <v>0</v>
      </c>
      <c r="BN21" s="361">
        <v>0</v>
      </c>
      <c r="BO21" s="361">
        <v>0</v>
      </c>
      <c r="BP21" s="361"/>
      <c r="BQ21" s="361"/>
      <c r="BR21" s="361"/>
      <c r="BS21" s="361"/>
      <c r="BT21" s="361"/>
      <c r="BU21" s="361"/>
      <c r="BV21" s="361"/>
      <c r="BW21" s="361"/>
      <c r="BX21" s="361"/>
      <c r="BY21" s="361"/>
      <c r="BZ21" s="361"/>
      <c r="CA21" s="361"/>
      <c r="CB21" s="361"/>
    </row>
    <row r="22" spans="2:80" s="9" customFormat="1" ht="15" customHeight="1">
      <c r="B22" s="13" t="s">
        <v>219</v>
      </c>
      <c r="C22" s="93"/>
      <c r="D22" s="93"/>
      <c r="E22" s="93"/>
      <c r="F22" s="102"/>
      <c r="G22" s="113"/>
      <c r="H22" s="109"/>
      <c r="I22" s="93"/>
      <c r="J22" s="93"/>
      <c r="K22" s="102"/>
      <c r="L22" s="113"/>
      <c r="M22" s="109"/>
      <c r="N22" s="93"/>
      <c r="O22" s="93"/>
      <c r="P22" s="102"/>
      <c r="Q22" s="113"/>
      <c r="R22" s="109"/>
      <c r="S22" s="93"/>
      <c r="T22" s="93"/>
      <c r="U22" s="102"/>
      <c r="V22" s="113"/>
      <c r="W22" s="109"/>
      <c r="X22" s="109"/>
      <c r="Y22" s="109"/>
      <c r="Z22" s="223"/>
      <c r="AA22" s="228"/>
      <c r="AB22" s="277"/>
      <c r="AC22" s="277"/>
      <c r="AD22" s="109"/>
      <c r="AE22" s="361"/>
      <c r="AF22" s="355"/>
      <c r="AG22" s="109"/>
      <c r="AH22" s="109"/>
      <c r="AI22" s="109"/>
      <c r="AJ22" s="361"/>
      <c r="AK22" s="355"/>
      <c r="AL22" s="109"/>
      <c r="AM22" s="109"/>
      <c r="AN22" s="109"/>
      <c r="AO22" s="109">
        <v>194.268</v>
      </c>
      <c r="AP22" s="355">
        <v>208.92400000000001</v>
      </c>
      <c r="AQ22" s="361"/>
      <c r="AR22" s="355"/>
      <c r="AS22" s="109"/>
      <c r="AT22" s="109"/>
      <c r="AU22" s="109">
        <v>14.656000000000001</v>
      </c>
      <c r="AV22" s="109">
        <v>194.268</v>
      </c>
      <c r="AW22" s="355">
        <v>208.92400000000001</v>
      </c>
      <c r="AX22" s="361"/>
      <c r="AY22" s="483"/>
      <c r="AZ22" s="483">
        <v>14.656000000000001</v>
      </c>
      <c r="BA22" s="361"/>
      <c r="BB22" s="483"/>
      <c r="BC22" s="361"/>
      <c r="BD22" s="483">
        <v>0</v>
      </c>
      <c r="BE22" s="355">
        <v>0</v>
      </c>
      <c r="BF22" s="361">
        <v>0</v>
      </c>
      <c r="BG22" s="361">
        <v>0</v>
      </c>
      <c r="BH22" s="361"/>
      <c r="BI22" s="361"/>
      <c r="BJ22" s="361">
        <v>0</v>
      </c>
      <c r="BK22" s="361">
        <v>0</v>
      </c>
      <c r="BL22" s="361">
        <v>0</v>
      </c>
      <c r="BM22" s="361">
        <v>0</v>
      </c>
      <c r="BN22" s="361">
        <v>0</v>
      </c>
      <c r="BO22" s="361">
        <v>0</v>
      </c>
      <c r="BP22" s="361"/>
      <c r="BQ22" s="361"/>
      <c r="BR22" s="361"/>
      <c r="BS22" s="361"/>
      <c r="BT22" s="361"/>
      <c r="BU22" s="361"/>
      <c r="BV22" s="361"/>
      <c r="BW22" s="361"/>
      <c r="BX22" s="361"/>
      <c r="BY22" s="361"/>
      <c r="BZ22" s="361"/>
      <c r="CA22" s="361"/>
      <c r="CB22" s="361"/>
    </row>
    <row r="23" spans="2:80" s="9" customFormat="1" ht="15" customHeight="1">
      <c r="B23" s="13" t="s">
        <v>19</v>
      </c>
      <c r="C23" s="93">
        <v>-1.6</v>
      </c>
      <c r="D23" s="93">
        <v>9.3000000000000007</v>
      </c>
      <c r="E23" s="93">
        <v>-12</v>
      </c>
      <c r="F23" s="102">
        <f>G23-C23-D23-E23</f>
        <v>4.0999999999999996</v>
      </c>
      <c r="G23" s="113">
        <v>-0.2</v>
      </c>
      <c r="H23" s="109">
        <v>-0.7</v>
      </c>
      <c r="I23" s="93">
        <v>66.2</v>
      </c>
      <c r="J23" s="93">
        <v>11.6</v>
      </c>
      <c r="K23" s="102">
        <f t="shared" si="8"/>
        <v>-11.1</v>
      </c>
      <c r="L23" s="113">
        <v>66</v>
      </c>
      <c r="M23" s="109">
        <v>-0.8</v>
      </c>
      <c r="N23" s="93">
        <v>1.4</v>
      </c>
      <c r="O23" s="93">
        <v>2.5</v>
      </c>
      <c r="P23" s="102">
        <f t="shared" si="11"/>
        <v>4.1999999999999993</v>
      </c>
      <c r="Q23" s="113">
        <v>7.3</v>
      </c>
      <c r="R23" s="109">
        <v>-2.4</v>
      </c>
      <c r="S23" s="93">
        <v>-4.3</v>
      </c>
      <c r="T23" s="93">
        <v>-2.1</v>
      </c>
      <c r="U23" s="102">
        <v>0.2</v>
      </c>
      <c r="V23" s="113">
        <v>-8.6</v>
      </c>
      <c r="W23" s="109">
        <v>-2.1</v>
      </c>
      <c r="X23" s="109">
        <v>17.14</v>
      </c>
      <c r="Y23" s="109">
        <v>-10.3</v>
      </c>
      <c r="Z23" s="223">
        <v>-16.905999999999999</v>
      </c>
      <c r="AA23" s="228">
        <v>-12.106</v>
      </c>
      <c r="AB23" s="277">
        <v>-5.8810000000000002</v>
      </c>
      <c r="AC23" s="277">
        <v>-1.3280000000000001</v>
      </c>
      <c r="AD23" s="109">
        <v>1.454</v>
      </c>
      <c r="AE23" s="361">
        <v>0.91400000000000059</v>
      </c>
      <c r="AF23" s="355">
        <v>-4.8410000000000002</v>
      </c>
      <c r="AG23" s="109">
        <v>0.94699999999999995</v>
      </c>
      <c r="AH23" s="109">
        <v>8.3330000000000002</v>
      </c>
      <c r="AI23" s="109">
        <v>3.4089999999999998</v>
      </c>
      <c r="AJ23" s="361">
        <v>5.9070000000000009</v>
      </c>
      <c r="AK23" s="355">
        <v>18.596</v>
      </c>
      <c r="AL23" s="109">
        <v>0.77200000000000002</v>
      </c>
      <c r="AM23" s="109">
        <v>1.4319999999999999</v>
      </c>
      <c r="AN23" s="109">
        <v>11.199</v>
      </c>
      <c r="AO23" s="109">
        <v>5.6539999999999964</v>
      </c>
      <c r="AP23" s="355">
        <v>10.08499999999998</v>
      </c>
      <c r="AQ23" s="361">
        <v>6.7119999999999997</v>
      </c>
      <c r="AR23" s="355">
        <v>23.306000000000001</v>
      </c>
      <c r="AS23" s="109">
        <v>-1.7089999999999999</v>
      </c>
      <c r="AT23" s="109">
        <v>1.5729999999999997</v>
      </c>
      <c r="AU23" s="109">
        <v>1.1820000000000004</v>
      </c>
      <c r="AV23" s="109">
        <v>5.1320000000000023</v>
      </c>
      <c r="AW23" s="355">
        <v>6.1779999999999999</v>
      </c>
      <c r="AX23" s="361">
        <v>-0.86599999999999999</v>
      </c>
      <c r="AY23" s="483">
        <v>0.97499999999999998</v>
      </c>
      <c r="AZ23" s="483">
        <v>-2.9380000000000006</v>
      </c>
      <c r="BA23" s="361">
        <v>8.6470000000000002</v>
      </c>
      <c r="BB23" s="483">
        <v>10.456</v>
      </c>
      <c r="BC23" s="361">
        <v>4.8869999999999996</v>
      </c>
      <c r="BD23" s="483">
        <v>-5.9369999999999976</v>
      </c>
      <c r="BE23" s="355">
        <v>18.053000000000001</v>
      </c>
      <c r="BF23" s="361">
        <v>-5.9369999999999976</v>
      </c>
      <c r="BG23" s="361">
        <v>18.053000000000001</v>
      </c>
      <c r="BH23" s="361">
        <v>2.1920000000000002</v>
      </c>
      <c r="BI23" s="361">
        <v>2.1920000000000002</v>
      </c>
      <c r="BJ23" s="361">
        <v>-8.838000000000001</v>
      </c>
      <c r="BK23" s="361">
        <v>-8.838000000000001</v>
      </c>
      <c r="BL23" s="361">
        <v>-3.1879999999999997</v>
      </c>
      <c r="BM23" s="361">
        <v>-3.1879999999999997</v>
      </c>
      <c r="BN23" s="361">
        <v>14.651999999999999</v>
      </c>
      <c r="BO23" s="361">
        <v>4.8179999999999996</v>
      </c>
      <c r="BP23" s="361">
        <v>-6.3120000000000003</v>
      </c>
      <c r="BQ23" s="361">
        <v>1.5950000000000006</v>
      </c>
      <c r="BR23" s="361">
        <v>-7.0550000000000006</v>
      </c>
      <c r="BS23" s="361">
        <v>17.798999999999999</v>
      </c>
      <c r="BT23" s="361">
        <v>6.0270000000000001</v>
      </c>
      <c r="BU23" s="361">
        <v>-6.3120000000000003</v>
      </c>
      <c r="BV23" s="361">
        <v>1.5950000000000006</v>
      </c>
      <c r="BW23" s="361">
        <v>-7.0550000000000006</v>
      </c>
      <c r="BX23" s="361">
        <v>-0.46100000000000002</v>
      </c>
      <c r="BY23" s="361">
        <v>3.496</v>
      </c>
      <c r="BZ23" s="361">
        <v>-0.46100000000000002</v>
      </c>
      <c r="CA23" s="361">
        <v>3.496</v>
      </c>
      <c r="CB23" s="361">
        <v>-1.2910000000000001</v>
      </c>
    </row>
    <row r="24" spans="2:80" s="9" customFormat="1" ht="15" customHeight="1">
      <c r="B24" s="352" t="s">
        <v>204</v>
      </c>
      <c r="C24" s="56"/>
      <c r="D24" s="93"/>
      <c r="E24" s="93"/>
      <c r="F24" s="102"/>
      <c r="G24" s="113"/>
      <c r="H24" s="109"/>
      <c r="I24" s="93"/>
      <c r="J24" s="93"/>
      <c r="K24" s="102"/>
      <c r="L24" s="113"/>
      <c r="M24" s="109"/>
      <c r="N24" s="93"/>
      <c r="O24" s="93"/>
      <c r="P24" s="102"/>
      <c r="Q24" s="113"/>
      <c r="R24" s="109"/>
      <c r="S24" s="93"/>
      <c r="T24" s="93"/>
      <c r="U24" s="102"/>
      <c r="V24" s="113"/>
      <c r="W24" s="109"/>
      <c r="X24" s="109"/>
      <c r="Y24" s="109"/>
      <c r="Z24" s="223"/>
      <c r="AA24" s="228"/>
      <c r="AB24" s="277"/>
      <c r="AC24" s="277"/>
      <c r="AD24" s="109"/>
      <c r="AE24" s="361">
        <v>-19.14</v>
      </c>
      <c r="AF24" s="355">
        <v>-19.14</v>
      </c>
      <c r="AG24" s="109">
        <v>0</v>
      </c>
      <c r="AH24" s="109">
        <v>0</v>
      </c>
      <c r="AI24" s="109">
        <v>0</v>
      </c>
      <c r="AJ24" s="361">
        <v>0</v>
      </c>
      <c r="AK24" s="355">
        <v>0</v>
      </c>
      <c r="AL24" s="109">
        <v>0</v>
      </c>
      <c r="AM24" s="109"/>
      <c r="AN24" s="109"/>
      <c r="AO24" s="109"/>
      <c r="AP24" s="355"/>
      <c r="AQ24" s="361"/>
      <c r="AR24" s="355"/>
      <c r="AS24" s="109"/>
      <c r="AT24" s="109"/>
      <c r="AU24" s="109"/>
      <c r="AV24" s="109"/>
      <c r="AW24" s="355">
        <v>0</v>
      </c>
      <c r="AX24" s="361"/>
      <c r="AY24" s="483"/>
      <c r="AZ24" s="483"/>
      <c r="BA24" s="361"/>
      <c r="BB24" s="483"/>
      <c r="BC24" s="361"/>
      <c r="BD24" s="483"/>
      <c r="BE24" s="355"/>
      <c r="BF24" s="361"/>
      <c r="BG24" s="361"/>
      <c r="BH24" s="361">
        <v>-42.936</v>
      </c>
      <c r="BI24" s="361"/>
      <c r="BJ24" s="361">
        <v>0</v>
      </c>
      <c r="BK24" s="361">
        <v>0</v>
      </c>
      <c r="BL24" s="361">
        <v>0</v>
      </c>
      <c r="BM24" s="361">
        <v>0</v>
      </c>
      <c r="BN24" s="361">
        <v>0</v>
      </c>
      <c r="BO24" s="361">
        <v>0</v>
      </c>
      <c r="BP24" s="361"/>
      <c r="BQ24" s="361"/>
      <c r="BR24" s="361"/>
      <c r="BS24" s="361"/>
      <c r="BT24" s="361"/>
      <c r="BU24" s="361"/>
      <c r="BV24" s="361"/>
      <c r="BW24" s="361"/>
      <c r="BX24" s="361"/>
      <c r="BY24" s="361"/>
      <c r="BZ24" s="361"/>
      <c r="CA24" s="361"/>
      <c r="CB24" s="361"/>
    </row>
    <row r="25" spans="2:80" s="9" customFormat="1" ht="15" customHeight="1">
      <c r="B25" s="11" t="s">
        <v>20</v>
      </c>
      <c r="C25" s="53">
        <f t="shared" ref="C25:O25" si="12">C16+C18</f>
        <v>49.40000000000002</v>
      </c>
      <c r="D25" s="53">
        <f t="shared" si="12"/>
        <v>48.499999999999972</v>
      </c>
      <c r="E25" s="53">
        <f t="shared" si="12"/>
        <v>22.499999999999986</v>
      </c>
      <c r="F25" s="103">
        <f t="shared" si="12"/>
        <v>-58.09999999999998</v>
      </c>
      <c r="G25" s="114">
        <f t="shared" si="12"/>
        <v>62.300000000000125</v>
      </c>
      <c r="H25" s="71">
        <f t="shared" si="12"/>
        <v>12.699999999999989</v>
      </c>
      <c r="I25" s="53">
        <f t="shared" si="12"/>
        <v>73.90000000000002</v>
      </c>
      <c r="J25" s="53">
        <f t="shared" si="12"/>
        <v>23.899999999999949</v>
      </c>
      <c r="K25" s="103">
        <f t="shared" si="12"/>
        <v>3.2000000000003013</v>
      </c>
      <c r="L25" s="116">
        <f t="shared" si="12"/>
        <v>113.69999999999999</v>
      </c>
      <c r="M25" s="71">
        <f t="shared" si="12"/>
        <v>0.40000000000003411</v>
      </c>
      <c r="N25" s="53">
        <f t="shared" si="12"/>
        <v>9.3999999999999915</v>
      </c>
      <c r="O25" s="53">
        <f t="shared" si="12"/>
        <v>23.699999999999918</v>
      </c>
      <c r="P25" s="105">
        <f>Q25-M25-N25-O25</f>
        <v>30.10000000000008</v>
      </c>
      <c r="Q25" s="116">
        <f t="shared" ref="Q25:T25" si="13">Q16+Q18</f>
        <v>63.600000000000023</v>
      </c>
      <c r="R25" s="71">
        <f t="shared" si="13"/>
        <v>16.099999999999923</v>
      </c>
      <c r="S25" s="53">
        <f t="shared" si="13"/>
        <v>25.59999999999998</v>
      </c>
      <c r="T25" s="53">
        <f t="shared" si="13"/>
        <v>36.299999999999955</v>
      </c>
      <c r="U25" s="105">
        <v>25.6</v>
      </c>
      <c r="V25" s="116">
        <f t="shared" ref="V25:W25" si="14">V16+V18</f>
        <v>103.70000000000005</v>
      </c>
      <c r="W25" s="71">
        <f t="shared" si="14"/>
        <v>26.5</v>
      </c>
      <c r="X25" s="71">
        <v>49.857999999999961</v>
      </c>
      <c r="Y25" s="71">
        <v>41.9</v>
      </c>
      <c r="Z25" s="221">
        <v>36.03699999999975</v>
      </c>
      <c r="AA25" s="222">
        <v>154.33699999999976</v>
      </c>
      <c r="AB25" s="235">
        <v>43.897999999999939</v>
      </c>
      <c r="AC25" s="235">
        <v>41.467000000000013</v>
      </c>
      <c r="AD25" s="184">
        <v>56.990000000000023</v>
      </c>
      <c r="AE25" s="358">
        <v>26.584000000000344</v>
      </c>
      <c r="AF25" s="353">
        <v>168.93900000000031</v>
      </c>
      <c r="AG25" s="184">
        <v>36.580000000000013</v>
      </c>
      <c r="AH25" s="184">
        <v>41.372000000000028</v>
      </c>
      <c r="AI25" s="184">
        <v>51.624000000000038</v>
      </c>
      <c r="AJ25" s="358">
        <v>51.319000000000187</v>
      </c>
      <c r="AK25" s="353">
        <v>180.89500000000021</v>
      </c>
      <c r="AL25" s="184">
        <v>35.469000000000037</v>
      </c>
      <c r="AM25" s="184">
        <v>35.588999999999956</v>
      </c>
      <c r="AN25" s="184">
        <v>47.195999999999998</v>
      </c>
      <c r="AO25" s="184">
        <v>210.30899999999997</v>
      </c>
      <c r="AP25" s="353">
        <v>325.90400000000011</v>
      </c>
      <c r="AQ25" s="358">
        <v>35.391000000000005</v>
      </c>
      <c r="AR25" s="353">
        <v>111.25199999999984</v>
      </c>
      <c r="AS25" s="184">
        <v>16.618999999999986</v>
      </c>
      <c r="AT25" s="184">
        <v>15.589999999999961</v>
      </c>
      <c r="AU25" s="184">
        <v>36.46899999999998</v>
      </c>
      <c r="AV25" s="184">
        <v>192.71900000000002</v>
      </c>
      <c r="AW25" s="353">
        <v>261.39499999999998</v>
      </c>
      <c r="AX25" s="353">
        <v>18.368999999999986</v>
      </c>
      <c r="AY25" s="484">
        <v>17.783000000000001</v>
      </c>
      <c r="AZ25" s="484">
        <v>36.989999999999981</v>
      </c>
      <c r="BA25" s="353">
        <v>9.6250000000000142</v>
      </c>
      <c r="BB25" s="484">
        <v>10.53400000000002</v>
      </c>
      <c r="BC25" s="353">
        <v>28.642999999999986</v>
      </c>
      <c r="BD25" s="484">
        <v>29.081000000000117</v>
      </c>
      <c r="BE25" s="353">
        <v>77.883000000000095</v>
      </c>
      <c r="BF25" s="353">
        <v>36.240000000000123</v>
      </c>
      <c r="BG25" s="353">
        <v>85.042000000000087</v>
      </c>
      <c r="BH25" s="108">
        <v>-52.627000000000031</v>
      </c>
      <c r="BI25" s="108">
        <v>-1.4930000000000234</v>
      </c>
      <c r="BJ25" s="108">
        <v>-21.133000000000052</v>
      </c>
      <c r="BK25" s="108">
        <v>-15.248000000000047</v>
      </c>
      <c r="BL25" s="108">
        <v>20.010000000000122</v>
      </c>
      <c r="BM25" s="362">
        <v>17.225000000000108</v>
      </c>
      <c r="BN25" s="353">
        <v>48.638999999999911</v>
      </c>
      <c r="BO25" s="353">
        <v>49.122999999999934</v>
      </c>
      <c r="BP25" s="108">
        <v>28.24799999999999</v>
      </c>
      <c r="BQ25" s="108">
        <v>18.816999999999979</v>
      </c>
      <c r="BR25" s="108">
        <v>29.801000000000073</v>
      </c>
      <c r="BS25" s="353">
        <v>34.319999999999993</v>
      </c>
      <c r="BT25" s="353">
        <v>111.18600000000004</v>
      </c>
      <c r="BU25" s="353">
        <v>28.24799999999999</v>
      </c>
      <c r="BV25" s="353">
        <v>18.817000000000007</v>
      </c>
      <c r="BW25" s="353">
        <v>29.801000000000101</v>
      </c>
      <c r="BX25" s="108">
        <v>13.440000000000012</v>
      </c>
      <c r="BY25" s="353">
        <v>-64.291000000000096</v>
      </c>
      <c r="BZ25" s="353">
        <v>13.440000000000012</v>
      </c>
      <c r="CA25" s="353">
        <v>-64.291000000000082</v>
      </c>
      <c r="CB25" s="353">
        <v>-88.479999999999947</v>
      </c>
    </row>
    <row r="26" spans="2:80" s="57" customFormat="1" ht="15" customHeight="1">
      <c r="B26" s="16" t="s">
        <v>21</v>
      </c>
      <c r="C26" s="58">
        <f t="shared" ref="C26:L26" si="15">C27+C29+C30+C31</f>
        <v>-26.200000000000003</v>
      </c>
      <c r="D26" s="92">
        <f t="shared" si="15"/>
        <v>-15.299999999999999</v>
      </c>
      <c r="E26" s="92">
        <f t="shared" si="15"/>
        <v>-29.199999999999996</v>
      </c>
      <c r="F26" s="106">
        <f t="shared" si="15"/>
        <v>-36.699999999999996</v>
      </c>
      <c r="G26" s="117">
        <f t="shared" si="15"/>
        <v>-107.39999999999999</v>
      </c>
      <c r="H26" s="111">
        <f t="shared" si="15"/>
        <v>-32.5</v>
      </c>
      <c r="I26" s="92">
        <f t="shared" si="15"/>
        <v>-28.599999999999994</v>
      </c>
      <c r="J26" s="92">
        <f t="shared" si="15"/>
        <v>-31.099999999999998</v>
      </c>
      <c r="K26" s="106">
        <f t="shared" si="15"/>
        <v>-27.599999999999994</v>
      </c>
      <c r="L26" s="117">
        <f t="shared" si="15"/>
        <v>-119.8</v>
      </c>
      <c r="M26" s="111">
        <f>M27+M29+M30+M31</f>
        <v>-31.6</v>
      </c>
      <c r="N26" s="92">
        <f>N27+N29+N30+N31</f>
        <v>-19.200000000000003</v>
      </c>
      <c r="O26" s="92">
        <f>O27+O29+O30+O31</f>
        <v>-29.4</v>
      </c>
      <c r="P26" s="106">
        <v>-32.9</v>
      </c>
      <c r="Q26" s="117">
        <f t="shared" ref="Q26" si="16">Q27+Q29+Q30+Q31</f>
        <v>-113.10000000000001</v>
      </c>
      <c r="R26" s="111">
        <f>R27+R29+R30+R31</f>
        <v>-38.6</v>
      </c>
      <c r="S26" s="92">
        <f>S27+S29+S30+S31</f>
        <v>-38.6</v>
      </c>
      <c r="T26" s="92">
        <f>T27+T29+T30+T31</f>
        <v>-32.9</v>
      </c>
      <c r="U26" s="106">
        <f>U27+U29+U30+U31</f>
        <v>-29.9</v>
      </c>
      <c r="V26" s="117">
        <f t="shared" ref="V26" si="17">V27+V29+V30+V31</f>
        <v>-140.1</v>
      </c>
      <c r="W26" s="111">
        <f>W27+W29+W30+W31</f>
        <v>-20.900000000000002</v>
      </c>
      <c r="X26" s="111">
        <v>-48.999999999999993</v>
      </c>
      <c r="Y26" s="111">
        <v>-28.1</v>
      </c>
      <c r="Z26" s="226">
        <v>-20.767000000000003</v>
      </c>
      <c r="AA26" s="227">
        <v>-118.767</v>
      </c>
      <c r="AB26" s="276">
        <v>-64.143999999999991</v>
      </c>
      <c r="AC26" s="276">
        <v>-56.457999999999998</v>
      </c>
      <c r="AD26" s="111">
        <v>-57.087000000000003</v>
      </c>
      <c r="AE26" s="360">
        <v>-55.843999999999987</v>
      </c>
      <c r="AF26" s="354">
        <v>-233.53299999999999</v>
      </c>
      <c r="AG26" s="111">
        <v>-48.253999999999998</v>
      </c>
      <c r="AH26" s="111">
        <v>-51.05</v>
      </c>
      <c r="AI26" s="111">
        <v>-37.802000000000007</v>
      </c>
      <c r="AJ26" s="360">
        <v>-48.13</v>
      </c>
      <c r="AK26" s="354">
        <v>-185.23600000000002</v>
      </c>
      <c r="AL26" s="111">
        <v>-41.775999999999996</v>
      </c>
      <c r="AM26" s="111">
        <v>-72.734000000000009</v>
      </c>
      <c r="AN26" s="111">
        <v>-55.130999999999993</v>
      </c>
      <c r="AO26" s="111">
        <v>-31.494</v>
      </c>
      <c r="AP26" s="354">
        <v>-203.15299999999999</v>
      </c>
      <c r="AQ26" s="360">
        <v>-46.921999999999997</v>
      </c>
      <c r="AR26" s="354">
        <v>-180.21899999999999</v>
      </c>
      <c r="AS26" s="111">
        <v>-39.871000000000002</v>
      </c>
      <c r="AT26" s="111">
        <v>-69.786000000000001</v>
      </c>
      <c r="AU26" s="111">
        <v>-55.652999999999992</v>
      </c>
      <c r="AV26" s="111">
        <v>-30.729000000000003</v>
      </c>
      <c r="AW26" s="354">
        <v>-196.03800000000001</v>
      </c>
      <c r="AX26" s="354">
        <v>-40.619999999999997</v>
      </c>
      <c r="AY26" s="486">
        <v>-71.046999999999997</v>
      </c>
      <c r="AZ26" s="486">
        <v>-53.431000000000004</v>
      </c>
      <c r="BA26" s="354">
        <v>-44.181999999999995</v>
      </c>
      <c r="BB26" s="486">
        <v>-33.649000000000001</v>
      </c>
      <c r="BC26" s="354">
        <v>-92.583000000000013</v>
      </c>
      <c r="BD26" s="486">
        <v>-54.542999999999999</v>
      </c>
      <c r="BE26" s="354">
        <v>-224.95699999999999</v>
      </c>
      <c r="BF26" s="354">
        <v>-54.542999999999999</v>
      </c>
      <c r="BG26" s="354">
        <v>-224.95699999999999</v>
      </c>
      <c r="BH26" s="354">
        <v>-80.329000000000008</v>
      </c>
      <c r="BI26" s="354">
        <v>-80.329000000000008</v>
      </c>
      <c r="BJ26" s="354">
        <v>-43.900000000000013</v>
      </c>
      <c r="BK26" s="354">
        <v>-43.900000000000013</v>
      </c>
      <c r="BL26" s="354">
        <v>-53.138999999999996</v>
      </c>
      <c r="BM26" s="354">
        <v>-53.13900000000001</v>
      </c>
      <c r="BN26" s="354">
        <v>-53.416999999999987</v>
      </c>
      <c r="BO26" s="354">
        <v>-230.785</v>
      </c>
      <c r="BP26" s="354">
        <v>-59.126999999999995</v>
      </c>
      <c r="BQ26" s="354">
        <v>-60.464000000000006</v>
      </c>
      <c r="BR26" s="360">
        <v>-66.078999999999994</v>
      </c>
      <c r="BS26" s="354">
        <v>-79.957000000000008</v>
      </c>
      <c r="BT26" s="354">
        <v>-265.62700000000001</v>
      </c>
      <c r="BU26" s="354">
        <v>-59.126999999999995</v>
      </c>
      <c r="BV26" s="354">
        <v>-60.464000000000006</v>
      </c>
      <c r="BW26" s="354">
        <v>-66.078999999999994</v>
      </c>
      <c r="BX26" s="354">
        <v>-78.125</v>
      </c>
      <c r="BY26" s="354">
        <v>-96.217999999999989</v>
      </c>
      <c r="BZ26" s="354">
        <v>-78.125</v>
      </c>
      <c r="CA26" s="354">
        <v>-96.217999999999989</v>
      </c>
      <c r="CB26" s="354">
        <v>-85.882999999999981</v>
      </c>
    </row>
    <row r="27" spans="2:80" s="9" customFormat="1" ht="15" customHeight="1">
      <c r="B27" s="17" t="s">
        <v>22</v>
      </c>
      <c r="C27" s="56">
        <v>-15.6</v>
      </c>
      <c r="D27" s="93">
        <v>-10.3</v>
      </c>
      <c r="E27" s="93">
        <v>-16.399999999999999</v>
      </c>
      <c r="F27" s="102">
        <f>G27-C27-D27-E27</f>
        <v>-30.29999999999999</v>
      </c>
      <c r="G27" s="113">
        <v>-72.599999999999994</v>
      </c>
      <c r="H27" s="109">
        <v>-23</v>
      </c>
      <c r="I27" s="93">
        <v>-21</v>
      </c>
      <c r="J27" s="93">
        <v>-19</v>
      </c>
      <c r="K27" s="102">
        <f>L27-H27-I27-J27</f>
        <v>-17.599999999999994</v>
      </c>
      <c r="L27" s="113">
        <v>-80.599999999999994</v>
      </c>
      <c r="M27" s="109">
        <v>-16.100000000000001</v>
      </c>
      <c r="N27" s="93">
        <v>-19.100000000000001</v>
      </c>
      <c r="O27" s="93">
        <v>-19.600000000000001</v>
      </c>
      <c r="P27" s="102">
        <v>-24.1</v>
      </c>
      <c r="Q27" s="113">
        <v>-79</v>
      </c>
      <c r="R27" s="109">
        <v>-22.8</v>
      </c>
      <c r="S27" s="93">
        <v>-26.7</v>
      </c>
      <c r="T27" s="93">
        <v>-28.8</v>
      </c>
      <c r="U27" s="102">
        <v>-32</v>
      </c>
      <c r="V27" s="113">
        <v>-110.3</v>
      </c>
      <c r="W27" s="109">
        <v>-32.4</v>
      </c>
      <c r="X27" s="109">
        <v>-36.5</v>
      </c>
      <c r="Y27" s="109">
        <v>-40.4</v>
      </c>
      <c r="Z27" s="223">
        <v>-41.439</v>
      </c>
      <c r="AA27" s="228">
        <v>-150.739</v>
      </c>
      <c r="AB27" s="277">
        <v>-39.226999999999997</v>
      </c>
      <c r="AC27" s="277">
        <v>-44.765999999999998</v>
      </c>
      <c r="AD27" s="109">
        <v>-44.857999999999997</v>
      </c>
      <c r="AE27" s="361">
        <v>-42.544999999999995</v>
      </c>
      <c r="AF27" s="355">
        <v>-171.39599999999999</v>
      </c>
      <c r="AG27" s="109">
        <v>-41.392000000000003</v>
      </c>
      <c r="AH27" s="109">
        <v>-34.89</v>
      </c>
      <c r="AI27" s="109">
        <v>-34.496000000000002</v>
      </c>
      <c r="AJ27" s="361">
        <v>-32.152999999999999</v>
      </c>
      <c r="AK27" s="355">
        <v>-142.93100000000001</v>
      </c>
      <c r="AL27" s="109">
        <v>-31.285</v>
      </c>
      <c r="AM27" s="109">
        <v>-33.491</v>
      </c>
      <c r="AN27" s="109">
        <v>-32.250999999999998</v>
      </c>
      <c r="AO27" s="109"/>
      <c r="AP27" s="355"/>
      <c r="AQ27" s="361">
        <v>-30.945999999999998</v>
      </c>
      <c r="AR27" s="355">
        <v>-137.91399999999999</v>
      </c>
      <c r="AS27" s="109">
        <v>-30.257999999999999</v>
      </c>
      <c r="AT27" s="109">
        <v>-30.96</v>
      </c>
      <c r="AU27" s="109">
        <v>-30.477</v>
      </c>
      <c r="AV27" s="109">
        <v>-33.000999999999998</v>
      </c>
      <c r="AW27" s="355">
        <v>-124.696</v>
      </c>
      <c r="AX27" s="361">
        <v>-30.129000000000001</v>
      </c>
      <c r="AY27" s="483">
        <v>-31.803999999999998</v>
      </c>
      <c r="AZ27" s="483">
        <v>-30.550999999999998</v>
      </c>
      <c r="BA27" s="361">
        <v>-30.396000000000001</v>
      </c>
      <c r="BB27" s="483">
        <v>-32.49</v>
      </c>
      <c r="BC27" s="361">
        <v>-35.377000000000002</v>
      </c>
      <c r="BD27" s="483">
        <v>-39.215000000000003</v>
      </c>
      <c r="BE27" s="355">
        <v>-137.47800000000001</v>
      </c>
      <c r="BF27" s="361">
        <v>-39.215000000000003</v>
      </c>
      <c r="BG27" s="361">
        <v>-137.47800000000001</v>
      </c>
      <c r="BH27" s="361">
        <v>-30.568999999999999</v>
      </c>
      <c r="BI27" s="361">
        <v>-30.568999999999999</v>
      </c>
      <c r="BJ27" s="361">
        <v>-28.585000000000004</v>
      </c>
      <c r="BK27" s="361">
        <v>-28.585000000000004</v>
      </c>
      <c r="BL27" s="361">
        <v>-31.436</v>
      </c>
      <c r="BM27" s="361">
        <v>-31.436</v>
      </c>
      <c r="BN27" s="361">
        <v>-33.36399999999999</v>
      </c>
      <c r="BO27" s="361">
        <v>-123.95399999999999</v>
      </c>
      <c r="BP27" s="361">
        <v>-31.245999999999999</v>
      </c>
      <c r="BQ27" s="361">
        <v>-37.052000000000007</v>
      </c>
      <c r="BR27" s="361">
        <v>-41.302999999999997</v>
      </c>
      <c r="BS27" s="361">
        <v>-59.472000000000008</v>
      </c>
      <c r="BT27" s="361">
        <v>-169.07300000000001</v>
      </c>
      <c r="BU27" s="361">
        <v>-31.245999999999999</v>
      </c>
      <c r="BV27" s="361">
        <v>-37.052000000000007</v>
      </c>
      <c r="BW27" s="361">
        <v>-41.302999999999997</v>
      </c>
      <c r="BX27" s="361">
        <v>-60.869</v>
      </c>
      <c r="BY27" s="361">
        <v>-65.537000000000006</v>
      </c>
      <c r="BZ27" s="361">
        <v>-60.869</v>
      </c>
      <c r="CA27" s="361">
        <v>-65.537000000000006</v>
      </c>
      <c r="CB27" s="361">
        <v>-65.305999999999983</v>
      </c>
    </row>
    <row r="28" spans="2:80" s="9" customFormat="1" ht="15" customHeight="1">
      <c r="B28" s="17" t="s">
        <v>243</v>
      </c>
      <c r="C28" s="56"/>
      <c r="D28" s="93"/>
      <c r="E28" s="93"/>
      <c r="F28" s="102"/>
      <c r="G28" s="113"/>
      <c r="H28" s="109"/>
      <c r="I28" s="93"/>
      <c r="J28" s="93"/>
      <c r="K28" s="102"/>
      <c r="L28" s="113"/>
      <c r="M28" s="109"/>
      <c r="N28" s="93"/>
      <c r="O28" s="93"/>
      <c r="P28" s="102"/>
      <c r="Q28" s="113"/>
      <c r="R28" s="109"/>
      <c r="S28" s="93"/>
      <c r="T28" s="93"/>
      <c r="U28" s="102"/>
      <c r="V28" s="113"/>
      <c r="W28" s="109"/>
      <c r="X28" s="109"/>
      <c r="Y28" s="109"/>
      <c r="Z28" s="223"/>
      <c r="AA28" s="228"/>
      <c r="AB28" s="277"/>
      <c r="AC28" s="277"/>
      <c r="AD28" s="109"/>
      <c r="AE28" s="361"/>
      <c r="AF28" s="355"/>
      <c r="AG28" s="109"/>
      <c r="AH28" s="109"/>
      <c r="AI28" s="109"/>
      <c r="AJ28" s="361"/>
      <c r="AK28" s="355"/>
      <c r="AL28" s="109"/>
      <c r="AM28" s="109"/>
      <c r="AN28" s="109"/>
      <c r="AO28" s="109"/>
      <c r="AP28" s="355"/>
      <c r="AQ28" s="361"/>
      <c r="AR28" s="355"/>
      <c r="AS28" s="109"/>
      <c r="AT28" s="109"/>
      <c r="AU28" s="109"/>
      <c r="AV28" s="109"/>
      <c r="AW28" s="355"/>
      <c r="AX28" s="361"/>
      <c r="AY28" s="483"/>
      <c r="AZ28" s="483"/>
      <c r="BA28" s="361">
        <v>-6.0519999999999996</v>
      </c>
      <c r="BB28" s="483">
        <v>-7.4809999999999999</v>
      </c>
      <c r="BC28" s="361">
        <v>-7.2010000000000023</v>
      </c>
      <c r="BD28" s="483">
        <v>-5.8299999999999983</v>
      </c>
      <c r="BE28" s="355">
        <v>-27.658999999999999</v>
      </c>
      <c r="BF28" s="361">
        <v>-6.9249999999999972</v>
      </c>
      <c r="BG28" s="361">
        <v>-27.658999999999999</v>
      </c>
      <c r="BH28" s="361">
        <v>-3.93</v>
      </c>
      <c r="BI28" s="361">
        <v>-3.93</v>
      </c>
      <c r="BJ28" s="361">
        <v>-3.3589999999999995</v>
      </c>
      <c r="BK28" s="361">
        <v>-3.3589999999999995</v>
      </c>
      <c r="BL28" s="361">
        <v>-3.5289999999999999</v>
      </c>
      <c r="BM28" s="361">
        <v>-3.5289999999999999</v>
      </c>
      <c r="BN28" s="361">
        <v>-3.08</v>
      </c>
      <c r="BO28" s="361">
        <v>-13.898</v>
      </c>
      <c r="BP28" s="361">
        <v>-3.1160000000000001</v>
      </c>
      <c r="BQ28" s="361">
        <v>-3.0639999999999996</v>
      </c>
      <c r="BR28" s="361">
        <v>-3.6989999999999998</v>
      </c>
      <c r="BS28" s="361">
        <v>-3.6760000000000002</v>
      </c>
      <c r="BT28" s="361">
        <v>-13.555</v>
      </c>
      <c r="BU28" s="361">
        <v>-3.1160000000000001</v>
      </c>
      <c r="BV28" s="361">
        <v>-3.0639999999999996</v>
      </c>
      <c r="BW28" s="361">
        <v>-3.6989999999999998</v>
      </c>
      <c r="BX28" s="361">
        <v>-3.4340000000000002</v>
      </c>
      <c r="BY28" s="361">
        <v>-2.9039999999999999</v>
      </c>
      <c r="BZ28" s="361">
        <v>-3.4340000000000002</v>
      </c>
      <c r="CA28" s="361">
        <v>-2.9039999999999999</v>
      </c>
      <c r="CB28" s="361">
        <v>-2.4069999999999991</v>
      </c>
    </row>
    <row r="29" spans="2:80" s="9" customFormat="1" ht="15" customHeight="1">
      <c r="B29" s="17" t="s">
        <v>23</v>
      </c>
      <c r="C29" s="56">
        <v>-11.4</v>
      </c>
      <c r="D29" s="93">
        <v>-6.6</v>
      </c>
      <c r="E29" s="93">
        <v>-9.9</v>
      </c>
      <c r="F29" s="102">
        <f>G29-C29-D29-E29</f>
        <v>-17.100000000000001</v>
      </c>
      <c r="G29" s="113">
        <v>-45</v>
      </c>
      <c r="H29" s="109">
        <v>-12.8</v>
      </c>
      <c r="I29" s="93">
        <v>-13.3</v>
      </c>
      <c r="J29" s="93">
        <v>-13.9</v>
      </c>
      <c r="K29" s="102">
        <f t="shared" ref="K29:K31" si="18">L29-H29-I29-J29</f>
        <v>-11.000000000000002</v>
      </c>
      <c r="L29" s="113">
        <v>-51</v>
      </c>
      <c r="M29" s="109">
        <v>-13.3</v>
      </c>
      <c r="N29" s="93">
        <v>-13</v>
      </c>
      <c r="O29" s="93">
        <v>-15</v>
      </c>
      <c r="P29" s="102">
        <v>-14.7</v>
      </c>
      <c r="Q29" s="113">
        <v>-56</v>
      </c>
      <c r="R29" s="109">
        <v>-16.3</v>
      </c>
      <c r="S29" s="93">
        <v>-10.199999999999999</v>
      </c>
      <c r="T29" s="93">
        <v>-17.2</v>
      </c>
      <c r="U29" s="102">
        <v>-15</v>
      </c>
      <c r="V29" s="113">
        <v>-58.6</v>
      </c>
      <c r="W29" s="109">
        <v>-15.1</v>
      </c>
      <c r="X29" s="109">
        <v>-14.3</v>
      </c>
      <c r="Y29" s="109">
        <v>-16.3</v>
      </c>
      <c r="Z29" s="223">
        <v>-17.84</v>
      </c>
      <c r="AA29" s="228">
        <v>-63.54</v>
      </c>
      <c r="AB29" s="277">
        <v>-16.861999999999998</v>
      </c>
      <c r="AC29" s="277">
        <v>-14.459</v>
      </c>
      <c r="AD29" s="109">
        <v>-14.877000000000001</v>
      </c>
      <c r="AE29" s="361">
        <v>-14.765999999999998</v>
      </c>
      <c r="AF29" s="355">
        <v>-60.963999999999999</v>
      </c>
      <c r="AG29" s="109">
        <v>-15.561999999999999</v>
      </c>
      <c r="AH29" s="109">
        <v>-15.257999999999999</v>
      </c>
      <c r="AI29" s="109">
        <v>-14.388999999999999</v>
      </c>
      <c r="AJ29" s="361">
        <v>-14.392000000000005</v>
      </c>
      <c r="AK29" s="355">
        <v>-59.600999999999999</v>
      </c>
      <c r="AL29" s="109">
        <v>-13.087</v>
      </c>
      <c r="AM29" s="109">
        <v>-10.743</v>
      </c>
      <c r="AN29" s="109">
        <v>-13.958</v>
      </c>
      <c r="AO29" s="109"/>
      <c r="AP29" s="355"/>
      <c r="AQ29" s="361">
        <v>-14.392000000000005</v>
      </c>
      <c r="AR29" s="355">
        <v>-59.600999999999999</v>
      </c>
      <c r="AS29" s="109">
        <v>-12.954000000000001</v>
      </c>
      <c r="AT29" s="109">
        <v>-10.616</v>
      </c>
      <c r="AU29" s="109">
        <v>-14.273999999999999</v>
      </c>
      <c r="AV29" s="109">
        <v>-11.49</v>
      </c>
      <c r="AW29" s="355">
        <v>-49.332999999999998</v>
      </c>
      <c r="AX29" s="361">
        <v>-13.087</v>
      </c>
      <c r="AY29" s="483">
        <v>-10.743</v>
      </c>
      <c r="AZ29" s="483">
        <v>-13.958</v>
      </c>
      <c r="BA29" s="361">
        <v>-11.682</v>
      </c>
      <c r="BB29" s="483">
        <v>-14.673999999999999</v>
      </c>
      <c r="BC29" s="361">
        <v>-14.690999999999995</v>
      </c>
      <c r="BD29" s="483">
        <v>-24.263999999999996</v>
      </c>
      <c r="BE29" s="355">
        <v>-64.215999999999994</v>
      </c>
      <c r="BF29" s="361">
        <v>-23.168999999999997</v>
      </c>
      <c r="BG29" s="361">
        <v>-64.215999999999994</v>
      </c>
      <c r="BH29" s="361">
        <v>-29.824999999999999</v>
      </c>
      <c r="BI29" s="361">
        <v>-29.824999999999999</v>
      </c>
      <c r="BJ29" s="361">
        <v>-14.273</v>
      </c>
      <c r="BK29" s="361">
        <v>-14.273</v>
      </c>
      <c r="BL29" s="361">
        <v>-22.813000000000002</v>
      </c>
      <c r="BM29" s="361">
        <v>-22.813000000000002</v>
      </c>
      <c r="BN29" s="361">
        <v>-21.293999999999997</v>
      </c>
      <c r="BO29" s="361">
        <v>-88.204999999999998</v>
      </c>
      <c r="BP29" s="361">
        <v>-28.157</v>
      </c>
      <c r="BQ29" s="361">
        <v>-29.27</v>
      </c>
      <c r="BR29" s="361">
        <v>-24.814</v>
      </c>
      <c r="BS29" s="361">
        <v>-26.682000000000002</v>
      </c>
      <c r="BT29" s="361">
        <v>-108.923</v>
      </c>
      <c r="BU29" s="361">
        <v>-28.157</v>
      </c>
      <c r="BV29" s="361">
        <v>-29.27</v>
      </c>
      <c r="BW29" s="361">
        <v>-24.814</v>
      </c>
      <c r="BX29" s="361">
        <v>-32.18</v>
      </c>
      <c r="BY29" s="361">
        <v>-33.592999999999996</v>
      </c>
      <c r="BZ29" s="361">
        <v>-32.18</v>
      </c>
      <c r="CA29" s="361">
        <v>-33.592999999999996</v>
      </c>
      <c r="CB29" s="361">
        <v>-28.290999999999997</v>
      </c>
    </row>
    <row r="30" spans="2:80" s="9" customFormat="1" ht="15" customHeight="1">
      <c r="B30" s="17" t="s">
        <v>24</v>
      </c>
      <c r="C30" s="56">
        <v>7.4</v>
      </c>
      <c r="D30" s="93">
        <v>2.7</v>
      </c>
      <c r="E30" s="93">
        <v>7.5</v>
      </c>
      <c r="F30" s="102">
        <f>G30-C30-D30-E30</f>
        <v>9.0999999999999979</v>
      </c>
      <c r="G30" s="113">
        <v>26.7</v>
      </c>
      <c r="H30" s="109">
        <v>3</v>
      </c>
      <c r="I30" s="93">
        <v>5.6</v>
      </c>
      <c r="J30" s="93">
        <v>3.6</v>
      </c>
      <c r="K30" s="102">
        <f t="shared" si="18"/>
        <v>5.3000000000000007</v>
      </c>
      <c r="L30" s="113">
        <v>17.5</v>
      </c>
      <c r="M30" s="109">
        <v>2.8</v>
      </c>
      <c r="N30" s="93">
        <v>1.9</v>
      </c>
      <c r="O30" s="93">
        <v>1.7</v>
      </c>
      <c r="P30" s="102">
        <v>1.9</v>
      </c>
      <c r="Q30" s="113">
        <v>8.3000000000000007</v>
      </c>
      <c r="R30" s="109">
        <v>2</v>
      </c>
      <c r="S30" s="93">
        <v>2.5</v>
      </c>
      <c r="T30" s="93">
        <v>6.4</v>
      </c>
      <c r="U30" s="102">
        <v>5.5</v>
      </c>
      <c r="V30" s="113">
        <v>16.3</v>
      </c>
      <c r="W30" s="109">
        <v>5.3</v>
      </c>
      <c r="X30" s="109">
        <v>5.6</v>
      </c>
      <c r="Y30" s="109">
        <v>7</v>
      </c>
      <c r="Z30" s="223">
        <v>7.9099999999999984</v>
      </c>
      <c r="AA30" s="228">
        <v>25.81</v>
      </c>
      <c r="AB30" s="277">
        <v>6.3040000000000003</v>
      </c>
      <c r="AC30" s="277">
        <v>7.6319999999999997</v>
      </c>
      <c r="AD30" s="109">
        <v>5.4820000000000002</v>
      </c>
      <c r="AE30" s="361">
        <v>3.3490000000000002</v>
      </c>
      <c r="AF30" s="355">
        <v>22.766999999999999</v>
      </c>
      <c r="AG30" s="109">
        <v>7.7279999999999998</v>
      </c>
      <c r="AH30" s="109">
        <v>6.1369999999999996</v>
      </c>
      <c r="AI30" s="109">
        <v>6.6630000000000003</v>
      </c>
      <c r="AJ30" s="361">
        <v>6.4309999999999992</v>
      </c>
      <c r="AK30" s="355">
        <v>26.959</v>
      </c>
      <c r="AL30" s="109">
        <v>4.923</v>
      </c>
      <c r="AM30" s="109">
        <v>6.923</v>
      </c>
      <c r="AN30" s="109">
        <v>9.0079999999999991</v>
      </c>
      <c r="AO30" s="109"/>
      <c r="AP30" s="355"/>
      <c r="AQ30" s="361">
        <v>6.4309999999999992</v>
      </c>
      <c r="AR30" s="355">
        <v>26.959</v>
      </c>
      <c r="AS30" s="109">
        <v>5.4089999999999998</v>
      </c>
      <c r="AT30" s="109">
        <v>6.4390000000000001</v>
      </c>
      <c r="AU30" s="109">
        <v>9.0079999999999991</v>
      </c>
      <c r="AV30" s="109">
        <v>4.0620000000000003</v>
      </c>
      <c r="AW30" s="355">
        <v>24.916</v>
      </c>
      <c r="AX30" s="361">
        <v>4.923</v>
      </c>
      <c r="AY30" s="483">
        <v>6.923</v>
      </c>
      <c r="AZ30" s="483">
        <v>9.0079999999999991</v>
      </c>
      <c r="BA30" s="361">
        <v>8.0960000000000001</v>
      </c>
      <c r="BB30" s="483">
        <v>12.125</v>
      </c>
      <c r="BC30" s="361">
        <v>8.0719999999999992</v>
      </c>
      <c r="BD30" s="483">
        <v>6.7860000000000014</v>
      </c>
      <c r="BE30" s="355">
        <v>35.079000000000001</v>
      </c>
      <c r="BF30" s="361">
        <v>6.7860000000000014</v>
      </c>
      <c r="BG30" s="361">
        <v>35.079000000000001</v>
      </c>
      <c r="BH30" s="361">
        <v>8.69</v>
      </c>
      <c r="BI30" s="361">
        <v>8.69</v>
      </c>
      <c r="BJ30" s="361">
        <v>5.0069999999999997</v>
      </c>
      <c r="BK30" s="361">
        <v>5.0069999999999997</v>
      </c>
      <c r="BL30" s="361">
        <v>7.3509999999999991</v>
      </c>
      <c r="BM30" s="361">
        <v>7.3509999999999991</v>
      </c>
      <c r="BN30" s="361">
        <v>3.8060000000000009</v>
      </c>
      <c r="BO30" s="361">
        <v>24.853999999999999</v>
      </c>
      <c r="BP30" s="361">
        <v>6.0229999999999997</v>
      </c>
      <c r="BQ30" s="361">
        <v>6.5530000000000008</v>
      </c>
      <c r="BR30" s="361">
        <v>6.8449999999999989</v>
      </c>
      <c r="BS30" s="361">
        <v>10.219999999999999</v>
      </c>
      <c r="BT30" s="361">
        <v>29.640999999999998</v>
      </c>
      <c r="BU30" s="361">
        <v>6.0229999999999997</v>
      </c>
      <c r="BV30" s="361">
        <v>6.5530000000000008</v>
      </c>
      <c r="BW30" s="361">
        <v>6.8449999999999989</v>
      </c>
      <c r="BX30" s="361">
        <v>13.058999999999999</v>
      </c>
      <c r="BY30" s="361">
        <v>15.113999999999999</v>
      </c>
      <c r="BZ30" s="361">
        <v>13.058999999999999</v>
      </c>
      <c r="CA30" s="361">
        <v>15.113999999999999</v>
      </c>
      <c r="CB30" s="361">
        <v>24.137000000000004</v>
      </c>
    </row>
    <row r="31" spans="2:80" s="9" customFormat="1" ht="15" customHeight="1">
      <c r="B31" s="17" t="s">
        <v>25</v>
      </c>
      <c r="C31" s="56">
        <v>-6.6</v>
      </c>
      <c r="D31" s="93">
        <v>-1.1000000000000001</v>
      </c>
      <c r="E31" s="93">
        <v>-10.4</v>
      </c>
      <c r="F31" s="102">
        <f>G31-C31-D31-E31</f>
        <v>1.5999999999999996</v>
      </c>
      <c r="G31" s="113">
        <v>-16.5</v>
      </c>
      <c r="H31" s="109">
        <v>0.3</v>
      </c>
      <c r="I31" s="93">
        <v>0.1</v>
      </c>
      <c r="J31" s="93">
        <v>-1.8</v>
      </c>
      <c r="K31" s="102">
        <f t="shared" si="18"/>
        <v>-4.3</v>
      </c>
      <c r="L31" s="113">
        <v>-5.7</v>
      </c>
      <c r="M31" s="109">
        <v>-5</v>
      </c>
      <c r="N31" s="93">
        <v>11</v>
      </c>
      <c r="O31" s="93">
        <v>3.5</v>
      </c>
      <c r="P31" s="102">
        <v>4.0999999999999996</v>
      </c>
      <c r="Q31" s="113">
        <v>13.6</v>
      </c>
      <c r="R31" s="109">
        <v>-1.5</v>
      </c>
      <c r="S31" s="93">
        <v>-4.2</v>
      </c>
      <c r="T31" s="93">
        <v>6.7</v>
      </c>
      <c r="U31" s="102">
        <v>11.6</v>
      </c>
      <c r="V31" s="113">
        <v>12.5</v>
      </c>
      <c r="W31" s="109">
        <v>21.3</v>
      </c>
      <c r="X31" s="109">
        <v>-3.8</v>
      </c>
      <c r="Y31" s="109">
        <v>21.6</v>
      </c>
      <c r="Z31" s="223">
        <v>30.601999999999997</v>
      </c>
      <c r="AA31" s="228">
        <v>69.701999999999998</v>
      </c>
      <c r="AB31" s="277">
        <v>-14.359</v>
      </c>
      <c r="AC31" s="277">
        <v>-4.8650000000000002</v>
      </c>
      <c r="AD31" s="109">
        <v>-2.8340000000000001</v>
      </c>
      <c r="AE31" s="361">
        <v>-1.8819999999999997</v>
      </c>
      <c r="AF31" s="355">
        <v>-23.94</v>
      </c>
      <c r="AG31" s="109">
        <v>0.97199999999999998</v>
      </c>
      <c r="AH31" s="109">
        <v>-7.0389999999999997</v>
      </c>
      <c r="AI31" s="109">
        <v>4.42</v>
      </c>
      <c r="AJ31" s="361">
        <v>-8.016</v>
      </c>
      <c r="AK31" s="355">
        <v>-9.6630000000000003</v>
      </c>
      <c r="AL31" s="109">
        <v>-2.327</v>
      </c>
      <c r="AM31" s="109">
        <v>-35.423000000000002</v>
      </c>
      <c r="AN31" s="109">
        <v>-17.93</v>
      </c>
      <c r="AO31" s="109"/>
      <c r="AP31" s="355"/>
      <c r="AQ31" s="361">
        <v>-8.016</v>
      </c>
      <c r="AR31" s="355">
        <v>-9.6630000000000003</v>
      </c>
      <c r="AS31" s="109">
        <v>-2.0680000000000001</v>
      </c>
      <c r="AT31" s="109">
        <v>-34.649000000000001</v>
      </c>
      <c r="AU31" s="109">
        <v>-19.91</v>
      </c>
      <c r="AV31" s="109">
        <v>9.6999999999999993</v>
      </c>
      <c r="AW31" s="355">
        <v>-46.924999999999997</v>
      </c>
      <c r="AX31" s="361">
        <v>-2.327</v>
      </c>
      <c r="AY31" s="483">
        <v>-35.423000000000002</v>
      </c>
      <c r="AZ31" s="483">
        <v>-17.93</v>
      </c>
      <c r="BA31" s="361">
        <v>-4.1479999999999997</v>
      </c>
      <c r="BB31" s="483">
        <v>8.8710000000000004</v>
      </c>
      <c r="BC31" s="361">
        <v>-43.386000000000003</v>
      </c>
      <c r="BD31" s="483">
        <v>7.9799999999999969</v>
      </c>
      <c r="BE31" s="355">
        <v>-30.683</v>
      </c>
      <c r="BF31" s="361">
        <v>7.9799999999999969</v>
      </c>
      <c r="BG31" s="361">
        <v>-30.683</v>
      </c>
      <c r="BH31" s="361">
        <v>-24.695</v>
      </c>
      <c r="BI31" s="361">
        <v>-24.695</v>
      </c>
      <c r="BJ31" s="361">
        <v>-2.6900000000000013</v>
      </c>
      <c r="BK31" s="361">
        <v>-2.6900000000000013</v>
      </c>
      <c r="BL31" s="361">
        <v>-2.7119999999999997</v>
      </c>
      <c r="BM31" s="361">
        <v>-2.7119999999999997</v>
      </c>
      <c r="BN31" s="361">
        <v>0.51500000000000057</v>
      </c>
      <c r="BO31" s="361">
        <v>-29.582000000000001</v>
      </c>
      <c r="BP31" s="361">
        <v>-2.6309999999999998</v>
      </c>
      <c r="BQ31" s="361">
        <v>2.3689999999999998</v>
      </c>
      <c r="BR31" s="361">
        <v>-3.1080000000000001</v>
      </c>
      <c r="BS31" s="361">
        <v>-0.34699999999999998</v>
      </c>
      <c r="BT31" s="361">
        <v>-3.7170000000000001</v>
      </c>
      <c r="BU31" s="361">
        <v>-2.6309999999999998</v>
      </c>
      <c r="BV31" s="361">
        <v>2.3689999999999998</v>
      </c>
      <c r="BW31" s="361">
        <v>-3.1080000000000001</v>
      </c>
      <c r="BX31" s="361">
        <v>5.2990000000000004</v>
      </c>
      <c r="BY31" s="361">
        <v>-9.298</v>
      </c>
      <c r="BZ31" s="361">
        <v>5.2990000000000004</v>
      </c>
      <c r="CA31" s="361">
        <v>-9.298</v>
      </c>
      <c r="CB31" s="361">
        <v>-14.016</v>
      </c>
    </row>
    <row r="32" spans="2:80" s="9" customFormat="1" ht="15" customHeight="1">
      <c r="B32" s="11" t="s">
        <v>26</v>
      </c>
      <c r="C32" s="94">
        <f t="shared" ref="C32:V32" si="19">C25+C26</f>
        <v>23.200000000000017</v>
      </c>
      <c r="D32" s="94">
        <f t="shared" si="19"/>
        <v>33.199999999999974</v>
      </c>
      <c r="E32" s="94">
        <f t="shared" si="19"/>
        <v>-6.7000000000000099</v>
      </c>
      <c r="F32" s="103">
        <f t="shared" si="19"/>
        <v>-94.799999999999983</v>
      </c>
      <c r="G32" s="114">
        <f t="shared" si="19"/>
        <v>-45.099999999999866</v>
      </c>
      <c r="H32" s="108">
        <f t="shared" si="19"/>
        <v>-19.800000000000011</v>
      </c>
      <c r="I32" s="94">
        <f t="shared" si="19"/>
        <v>45.300000000000026</v>
      </c>
      <c r="J32" s="94">
        <f t="shared" si="19"/>
        <v>-7.200000000000049</v>
      </c>
      <c r="K32" s="103">
        <f t="shared" si="19"/>
        <v>-24.399999999999693</v>
      </c>
      <c r="L32" s="114">
        <f t="shared" si="19"/>
        <v>-6.1000000000000085</v>
      </c>
      <c r="M32" s="108">
        <f t="shared" si="19"/>
        <v>-31.199999999999967</v>
      </c>
      <c r="N32" s="94">
        <f t="shared" si="19"/>
        <v>-9.8000000000000114</v>
      </c>
      <c r="O32" s="94">
        <f t="shared" si="19"/>
        <v>-5.700000000000081</v>
      </c>
      <c r="P32" s="103">
        <f t="shared" si="19"/>
        <v>-2.799999999999919</v>
      </c>
      <c r="Q32" s="114">
        <f t="shared" si="19"/>
        <v>-49.499999999999986</v>
      </c>
      <c r="R32" s="108">
        <f t="shared" si="19"/>
        <v>-22.500000000000078</v>
      </c>
      <c r="S32" s="94">
        <f t="shared" si="19"/>
        <v>-13.000000000000021</v>
      </c>
      <c r="T32" s="94">
        <f t="shared" si="19"/>
        <v>3.3999999999999559</v>
      </c>
      <c r="U32" s="103">
        <f t="shared" si="19"/>
        <v>-4.2999999999999972</v>
      </c>
      <c r="V32" s="114">
        <f t="shared" si="19"/>
        <v>-36.399999999999949</v>
      </c>
      <c r="W32" s="108">
        <v>5.5</v>
      </c>
      <c r="X32" s="108">
        <v>0.9</v>
      </c>
      <c r="Y32" s="108">
        <v>13.9</v>
      </c>
      <c r="Z32" s="231">
        <v>15.269999999999767</v>
      </c>
      <c r="AA32" s="232">
        <v>35.569999999999766</v>
      </c>
      <c r="AB32" s="278">
        <v>-20.246000000000052</v>
      </c>
      <c r="AC32" s="278">
        <v>-14.990999999999985</v>
      </c>
      <c r="AD32" s="108">
        <v>-9.6999999999979991E-2</v>
      </c>
      <c r="AE32" s="362">
        <v>-29.259999999999643</v>
      </c>
      <c r="AF32" s="356">
        <v>-64.593999999999696</v>
      </c>
      <c r="AG32" s="108">
        <v>-11.673999999999985</v>
      </c>
      <c r="AH32" s="108">
        <v>-9.6779999999999688</v>
      </c>
      <c r="AI32" s="108">
        <v>13.822000000000031</v>
      </c>
      <c r="AJ32" s="362">
        <v>3.1890000000001848</v>
      </c>
      <c r="AK32" s="356">
        <v>-4.3409999999998092</v>
      </c>
      <c r="AL32" s="108">
        <v>-6.3069999999999595</v>
      </c>
      <c r="AM32" s="108">
        <v>-37.145000000000053</v>
      </c>
      <c r="AN32" s="108">
        <v>-7.9349999999999952</v>
      </c>
      <c r="AO32" s="108">
        <v>178.81499999999997</v>
      </c>
      <c r="AP32" s="356">
        <v>122.75100000000012</v>
      </c>
      <c r="AQ32" s="362">
        <v>-11.530999999999992</v>
      </c>
      <c r="AR32" s="356">
        <v>-68.967000000000155</v>
      </c>
      <c r="AS32" s="108">
        <v>-23.252000000000017</v>
      </c>
      <c r="AT32" s="108">
        <v>-54.196000000000041</v>
      </c>
      <c r="AU32" s="108">
        <v>-19.184000000000012</v>
      </c>
      <c r="AV32" s="108">
        <v>161.99</v>
      </c>
      <c r="AW32" s="356">
        <v>65.356999999999971</v>
      </c>
      <c r="AX32" s="108">
        <v>-22.251000000000012</v>
      </c>
      <c r="AY32" s="487">
        <v>-53.263999999999996</v>
      </c>
      <c r="AZ32" s="487">
        <v>-16.441000000000024</v>
      </c>
      <c r="BA32" s="108">
        <v>-34.556999999999981</v>
      </c>
      <c r="BB32" s="487">
        <v>-23.114999999999981</v>
      </c>
      <c r="BC32" s="108">
        <v>-63.940000000000026</v>
      </c>
      <c r="BD32" s="487">
        <v>-25.461999999999883</v>
      </c>
      <c r="BE32" s="356">
        <v>-147.0739999999999</v>
      </c>
      <c r="BF32" s="108">
        <v>-18.302999999999876</v>
      </c>
      <c r="BG32" s="108">
        <v>-139.91499999999991</v>
      </c>
      <c r="BH32" s="108">
        <v>-132.95600000000005</v>
      </c>
      <c r="BI32" s="108">
        <v>-81.822000000000031</v>
      </c>
      <c r="BJ32" s="108">
        <v>-65.033000000000072</v>
      </c>
      <c r="BK32" s="108">
        <v>-59.14800000000006</v>
      </c>
      <c r="BL32" s="108">
        <v>-33.128999999999877</v>
      </c>
      <c r="BM32" s="108">
        <v>-35.913999999999902</v>
      </c>
      <c r="BN32" s="108">
        <v>-4.7780000000000769</v>
      </c>
      <c r="BO32" s="108">
        <v>-181.66200000000006</v>
      </c>
      <c r="BP32" s="108">
        <v>-30.879000000000005</v>
      </c>
      <c r="BQ32" s="108">
        <v>-41.647000000000027</v>
      </c>
      <c r="BR32" s="108">
        <v>-36.277999999999921</v>
      </c>
      <c r="BS32" s="108">
        <v>-45.637000000000015</v>
      </c>
      <c r="BT32" s="108">
        <v>-154.44099999999997</v>
      </c>
      <c r="BU32" s="108">
        <v>-30.879000000000005</v>
      </c>
      <c r="BV32" s="108">
        <v>-41.646999999999998</v>
      </c>
      <c r="BW32" s="108">
        <v>-36.277999999999892</v>
      </c>
      <c r="BX32" s="108">
        <v>-64.684999999999988</v>
      </c>
      <c r="BY32" s="108">
        <v>-160.50900000000007</v>
      </c>
      <c r="BZ32" s="108">
        <v>-64.684999999999988</v>
      </c>
      <c r="CA32" s="108">
        <v>-160.50900000000007</v>
      </c>
      <c r="CB32" s="108">
        <v>-174.36299999999994</v>
      </c>
    </row>
    <row r="33" spans="2:80" s="9" customFormat="1" ht="15" customHeight="1">
      <c r="B33" s="17" t="s">
        <v>27</v>
      </c>
      <c r="C33" s="93">
        <v>-1.6</v>
      </c>
      <c r="D33" s="93">
        <v>-1.9</v>
      </c>
      <c r="E33" s="93">
        <v>-3.6</v>
      </c>
      <c r="F33" s="102">
        <f>G33-C33-D33-E33</f>
        <v>-16.599999999999998</v>
      </c>
      <c r="G33" s="113">
        <v>-23.7</v>
      </c>
      <c r="H33" s="109">
        <v>-0.6</v>
      </c>
      <c r="I33" s="93">
        <v>-0.8</v>
      </c>
      <c r="J33" s="93">
        <v>-3.5</v>
      </c>
      <c r="K33" s="102">
        <f>L33-H33-I33-J33</f>
        <v>1.1000000000000005</v>
      </c>
      <c r="L33" s="113">
        <v>-3.8</v>
      </c>
      <c r="M33" s="110">
        <v>-0.4</v>
      </c>
      <c r="N33" s="56">
        <v>-1.1000000000000001</v>
      </c>
      <c r="O33" s="56">
        <v>-1</v>
      </c>
      <c r="P33" s="104">
        <f>Q33-O33-N33-M33</f>
        <v>-0.8999999999999998</v>
      </c>
      <c r="Q33" s="113">
        <v>-3.4</v>
      </c>
      <c r="R33" s="110">
        <v>0.6</v>
      </c>
      <c r="S33" s="56">
        <v>0.4</v>
      </c>
      <c r="T33" s="56">
        <v>1.4</v>
      </c>
      <c r="U33" s="102">
        <v>0.8</v>
      </c>
      <c r="V33" s="113">
        <v>3.3</v>
      </c>
      <c r="W33" s="110">
        <v>-0.5</v>
      </c>
      <c r="X33" s="110">
        <v>0.6</v>
      </c>
      <c r="Y33" s="110">
        <v>-0.9</v>
      </c>
      <c r="Z33" s="223">
        <v>-7.5399999999999991</v>
      </c>
      <c r="AA33" s="228">
        <v>-8.34</v>
      </c>
      <c r="AB33" s="279">
        <v>-1.972</v>
      </c>
      <c r="AC33" s="279">
        <v>6.2779999999999996</v>
      </c>
      <c r="AD33" s="110">
        <v>-0.94299999999999995</v>
      </c>
      <c r="AE33" s="363">
        <v>-1.0339999999999994</v>
      </c>
      <c r="AF33" s="355">
        <v>2.3290000000000002</v>
      </c>
      <c r="AG33" s="110">
        <v>-0.34799999999999998</v>
      </c>
      <c r="AH33" s="110">
        <v>0.14199999999999999</v>
      </c>
      <c r="AI33" s="110">
        <v>-0.42099999999999999</v>
      </c>
      <c r="AJ33" s="363">
        <v>-0.86599999999999999</v>
      </c>
      <c r="AK33" s="355">
        <v>-1.4930000000000001</v>
      </c>
      <c r="AL33" s="110">
        <v>-0.64</v>
      </c>
      <c r="AM33" s="110">
        <v>-0.95699999999999996</v>
      </c>
      <c r="AN33" s="110">
        <v>-1.4279999999999999</v>
      </c>
      <c r="AO33" s="110">
        <v>-55.210999999999999</v>
      </c>
      <c r="AP33" s="355">
        <v>-11.183999999999999</v>
      </c>
      <c r="AQ33" s="363">
        <v>12.586</v>
      </c>
      <c r="AR33" s="355">
        <v>0.26600000000000001</v>
      </c>
      <c r="AS33" s="110">
        <v>1.6E-2</v>
      </c>
      <c r="AT33" s="110">
        <v>46.978000000000002</v>
      </c>
      <c r="AU33" s="110">
        <v>-0.66800000000000004</v>
      </c>
      <c r="AV33" s="110">
        <v>-53.758000000000003</v>
      </c>
      <c r="AW33" s="355">
        <v>-19.562000000000001</v>
      </c>
      <c r="AX33" s="361">
        <v>-1.6E-2</v>
      </c>
      <c r="AY33" s="483">
        <v>-7.3999999999999996E-2</v>
      </c>
      <c r="AZ33" s="483">
        <v>-0.66800000000000004</v>
      </c>
      <c r="BA33" s="361">
        <v>-0.13400000000000001</v>
      </c>
      <c r="BB33" s="483">
        <v>-0.17199999999999999</v>
      </c>
      <c r="BC33" s="361">
        <v>-0.17599999999999999</v>
      </c>
      <c r="BD33" s="483">
        <v>4.7990000000000004</v>
      </c>
      <c r="BE33" s="355">
        <v>4.3170000000000002</v>
      </c>
      <c r="BF33" s="361">
        <v>4.7990000000000004</v>
      </c>
      <c r="BG33" s="361">
        <v>4.3170000000000002</v>
      </c>
      <c r="BH33" s="361">
        <v>-0.115</v>
      </c>
      <c r="BI33" s="361">
        <v>-0.115</v>
      </c>
      <c r="BJ33" s="361">
        <v>-0.16500000000000004</v>
      </c>
      <c r="BK33" s="361">
        <v>-0.16500000000000004</v>
      </c>
      <c r="BL33" s="361">
        <v>-0.16099999999999998</v>
      </c>
      <c r="BM33" s="361">
        <v>-0.16099999999999998</v>
      </c>
      <c r="BN33" s="361">
        <v>-0.18099999999999999</v>
      </c>
      <c r="BO33" s="361">
        <v>-0.622</v>
      </c>
      <c r="BP33" s="361">
        <v>-0.747</v>
      </c>
      <c r="BQ33" s="361">
        <v>0.442</v>
      </c>
      <c r="BR33" s="361">
        <v>-0.13</v>
      </c>
      <c r="BS33" s="361">
        <v>0.11299999999999999</v>
      </c>
      <c r="BT33" s="361">
        <v>-0.32200000000000001</v>
      </c>
      <c r="BU33" s="361">
        <v>-0.747</v>
      </c>
      <c r="BV33" s="361">
        <v>0.442</v>
      </c>
      <c r="BW33" s="361">
        <v>-0.13</v>
      </c>
      <c r="BX33" s="361">
        <v>-7.3999999999999996E-2</v>
      </c>
      <c r="BY33" s="361">
        <v>-0.13600000000000001</v>
      </c>
      <c r="BZ33" s="361">
        <v>-7.3999999999999996E-2</v>
      </c>
      <c r="CA33" s="361">
        <v>-0.13600000000000001</v>
      </c>
      <c r="CB33" s="361">
        <v>-1.0230000000000001</v>
      </c>
    </row>
    <row r="34" spans="2:80" s="9" customFormat="1" ht="15" customHeight="1">
      <c r="B34" s="17" t="s">
        <v>28</v>
      </c>
      <c r="C34" s="56">
        <v>0.2</v>
      </c>
      <c r="D34" s="56">
        <v>-83</v>
      </c>
      <c r="E34" s="56">
        <v>0.2</v>
      </c>
      <c r="F34" s="104">
        <f>G34-C34-D34-E34</f>
        <v>13.899999999999995</v>
      </c>
      <c r="G34" s="115">
        <v>-68.7</v>
      </c>
      <c r="H34" s="110">
        <v>0.2</v>
      </c>
      <c r="I34" s="56">
        <v>0</v>
      </c>
      <c r="J34" s="56">
        <v>0</v>
      </c>
      <c r="K34" s="104">
        <f>L34-H34-I34-J34</f>
        <v>0.90000000000000013</v>
      </c>
      <c r="L34" s="115">
        <v>1.1000000000000001</v>
      </c>
      <c r="M34" s="110">
        <v>0</v>
      </c>
      <c r="N34" s="56">
        <v>0</v>
      </c>
      <c r="O34" s="56">
        <v>0</v>
      </c>
      <c r="P34" s="104">
        <v>0.2</v>
      </c>
      <c r="Q34" s="115">
        <v>0.2</v>
      </c>
      <c r="R34" s="110">
        <v>0</v>
      </c>
      <c r="S34" s="56">
        <v>0</v>
      </c>
      <c r="T34" s="56">
        <v>0</v>
      </c>
      <c r="U34" s="102">
        <v>4</v>
      </c>
      <c r="V34" s="115">
        <v>4</v>
      </c>
      <c r="W34" s="110">
        <v>1.6</v>
      </c>
      <c r="X34" s="110">
        <v>0.9</v>
      </c>
      <c r="Y34" s="110">
        <v>0.4</v>
      </c>
      <c r="Z34" s="223">
        <v>-7.5530000000000008</v>
      </c>
      <c r="AA34" s="224">
        <v>-4.6529999999999996</v>
      </c>
      <c r="AB34" s="279"/>
      <c r="AC34" s="279"/>
      <c r="AD34" s="110"/>
      <c r="AE34" s="363">
        <v>55.923999999999999</v>
      </c>
      <c r="AF34" s="340">
        <v>55.923999999999999</v>
      </c>
      <c r="AG34" s="110">
        <v>0</v>
      </c>
      <c r="AH34" s="110">
        <v>12.718</v>
      </c>
      <c r="AI34" s="110">
        <v>2.17</v>
      </c>
      <c r="AJ34" s="363">
        <v>12.569999999999997</v>
      </c>
      <c r="AK34" s="340">
        <v>27.457999999999998</v>
      </c>
      <c r="AL34" s="110"/>
      <c r="AM34" s="110">
        <v>47.051000000000002</v>
      </c>
      <c r="AN34" s="110">
        <v>0</v>
      </c>
      <c r="AO34" s="110"/>
      <c r="AP34" s="340"/>
      <c r="AQ34" s="363"/>
      <c r="AR34" s="340">
        <v>27.457999999999998</v>
      </c>
      <c r="AS34" s="110"/>
      <c r="AT34" s="110"/>
      <c r="AU34" s="110"/>
      <c r="AV34" s="110"/>
      <c r="AW34" s="340">
        <v>12.099</v>
      </c>
      <c r="AX34" s="363"/>
      <c r="AY34" s="488">
        <v>47.051000000000002</v>
      </c>
      <c r="AZ34" s="488">
        <v>0</v>
      </c>
      <c r="BA34" s="363">
        <v>-0.29099999999999998</v>
      </c>
      <c r="BB34" s="488">
        <v>-2.5609999999999999</v>
      </c>
      <c r="BC34" s="363">
        <v>0</v>
      </c>
      <c r="BD34" s="488">
        <v>-0.90799999999999992</v>
      </c>
      <c r="BE34" s="340">
        <v>-3.76</v>
      </c>
      <c r="BF34" s="361">
        <v>-0.90799999999999992</v>
      </c>
      <c r="BG34" s="361">
        <v>-3.76</v>
      </c>
      <c r="BH34" s="363">
        <v>-69.706999999999994</v>
      </c>
      <c r="BI34" s="363">
        <v>-69.706999999999994</v>
      </c>
      <c r="BJ34" s="363">
        <v>0</v>
      </c>
      <c r="BK34" s="363">
        <v>0</v>
      </c>
      <c r="BL34" s="363">
        <v>-1.3400000000000034</v>
      </c>
      <c r="BM34" s="363">
        <v>-1.3400000000000034</v>
      </c>
      <c r="BN34" s="361">
        <v>-0.62100000000000932</v>
      </c>
      <c r="BO34" s="361">
        <v>-71.668000000000006</v>
      </c>
      <c r="BP34" s="363">
        <v>3.6190000000000002</v>
      </c>
      <c r="BQ34" s="363">
        <v>3.4369999999999998</v>
      </c>
      <c r="BR34" s="363">
        <v>2.1260000000000003</v>
      </c>
      <c r="BS34" s="361">
        <v>-7.9950000000000001</v>
      </c>
      <c r="BT34" s="361">
        <v>1.1870000000000001</v>
      </c>
      <c r="BU34" s="361">
        <v>3.6190000000000002</v>
      </c>
      <c r="BV34" s="361">
        <v>3.4369999999999998</v>
      </c>
      <c r="BW34" s="361">
        <v>2.1260000000000003</v>
      </c>
      <c r="BX34" s="363">
        <v>0</v>
      </c>
      <c r="BY34" s="363">
        <v>0</v>
      </c>
      <c r="BZ34" s="363">
        <v>0</v>
      </c>
      <c r="CA34" s="363">
        <v>0</v>
      </c>
      <c r="CB34" s="363">
        <v>0</v>
      </c>
    </row>
    <row r="35" spans="2:80" s="9" customFormat="1" ht="15" customHeight="1">
      <c r="B35" s="11" t="s">
        <v>29</v>
      </c>
      <c r="C35" s="60">
        <f t="shared" ref="C35:M35" si="20">C32+C33+C34</f>
        <v>21.800000000000015</v>
      </c>
      <c r="D35" s="94">
        <f t="shared" si="20"/>
        <v>-51.700000000000024</v>
      </c>
      <c r="E35" s="94">
        <f t="shared" si="20"/>
        <v>-10.10000000000001</v>
      </c>
      <c r="F35" s="103">
        <f t="shared" si="20"/>
        <v>-97.499999999999986</v>
      </c>
      <c r="G35" s="114">
        <f t="shared" si="20"/>
        <v>-137.49999999999989</v>
      </c>
      <c r="H35" s="108">
        <f t="shared" si="20"/>
        <v>-20.200000000000014</v>
      </c>
      <c r="I35" s="94">
        <f t="shared" si="20"/>
        <v>44.500000000000028</v>
      </c>
      <c r="J35" s="94">
        <f t="shared" si="20"/>
        <v>-10.700000000000049</v>
      </c>
      <c r="K35" s="103">
        <f t="shared" si="20"/>
        <v>-22.399999999999693</v>
      </c>
      <c r="L35" s="114">
        <f t="shared" si="20"/>
        <v>-8.8000000000000096</v>
      </c>
      <c r="M35" s="108">
        <f t="shared" si="20"/>
        <v>-31.599999999999966</v>
      </c>
      <c r="N35" s="94">
        <v>-11</v>
      </c>
      <c r="O35" s="94">
        <f t="shared" ref="O35" si="21">O32+O33+O34</f>
        <v>-6.700000000000081</v>
      </c>
      <c r="P35" s="103">
        <v>-3.5</v>
      </c>
      <c r="Q35" s="114">
        <f t="shared" ref="Q35:W35" si="22">Q32+Q33+Q34</f>
        <v>-52.699999999999982</v>
      </c>
      <c r="R35" s="108">
        <f t="shared" si="22"/>
        <v>-21.900000000000077</v>
      </c>
      <c r="S35" s="94">
        <f t="shared" si="22"/>
        <v>-12.600000000000021</v>
      </c>
      <c r="T35" s="94">
        <f t="shared" si="22"/>
        <v>4.7999999999999563</v>
      </c>
      <c r="U35" s="103">
        <f t="shared" si="22"/>
        <v>0.50000000000000266</v>
      </c>
      <c r="V35" s="114">
        <f t="shared" si="22"/>
        <v>-29.099999999999952</v>
      </c>
      <c r="W35" s="108">
        <f t="shared" si="22"/>
        <v>6.6</v>
      </c>
      <c r="X35" s="108">
        <v>2.4</v>
      </c>
      <c r="Y35" s="108">
        <v>13.4</v>
      </c>
      <c r="Z35" s="231">
        <v>0.1769999999997669</v>
      </c>
      <c r="AA35" s="232">
        <v>22.576999999999767</v>
      </c>
      <c r="AB35" s="278">
        <v>-22.218000000000053</v>
      </c>
      <c r="AC35" s="278">
        <v>-8.7129999999999868</v>
      </c>
      <c r="AD35" s="108">
        <v>-1.0399999999999801</v>
      </c>
      <c r="AE35" s="362">
        <v>25.630000000000358</v>
      </c>
      <c r="AF35" s="356">
        <v>-6.3409999999996955</v>
      </c>
      <c r="AG35" s="108">
        <v>-12.021999999999986</v>
      </c>
      <c r="AH35" s="108">
        <v>3.1820000000000306</v>
      </c>
      <c r="AI35" s="108">
        <v>15.571000000000032</v>
      </c>
      <c r="AJ35" s="362">
        <v>14.893000000000182</v>
      </c>
      <c r="AK35" s="356">
        <v>21.624000000000187</v>
      </c>
      <c r="AL35" s="108">
        <v>-6.9469999999999592</v>
      </c>
      <c r="AM35" s="108">
        <v>8.9489999999999483</v>
      </c>
      <c r="AN35" s="108">
        <v>-9.362999999999996</v>
      </c>
      <c r="AO35" s="108">
        <v>123.60399999999997</v>
      </c>
      <c r="AP35" s="356">
        <v>111.56700000000012</v>
      </c>
      <c r="AQ35" s="362">
        <v>1.0550000000000086</v>
      </c>
      <c r="AR35" s="356">
        <v>-41.243000000000151</v>
      </c>
      <c r="AS35" s="108">
        <v>-23.236000000000018</v>
      </c>
      <c r="AT35" s="108">
        <v>-7.2180000000000391</v>
      </c>
      <c r="AU35" s="108">
        <v>-19.852000000000011</v>
      </c>
      <c r="AV35" s="108">
        <v>108.232</v>
      </c>
      <c r="AW35" s="356">
        <v>57.893999999999977</v>
      </c>
      <c r="AX35" s="108">
        <v>-22.26700000000001</v>
      </c>
      <c r="AY35" s="487">
        <v>-6.2869999999999919</v>
      </c>
      <c r="AZ35" s="487">
        <v>-17.109000000000023</v>
      </c>
      <c r="BA35" s="108">
        <v>-34.981999999999978</v>
      </c>
      <c r="BB35" s="487">
        <v>-25.847999999999981</v>
      </c>
      <c r="BC35" s="108">
        <v>-64.116000000000028</v>
      </c>
      <c r="BD35" s="487">
        <v>-21.570999999999884</v>
      </c>
      <c r="BE35" s="356">
        <v>-146.51699999999988</v>
      </c>
      <c r="BF35" s="108">
        <v>-14.411999999999876</v>
      </c>
      <c r="BG35" s="108">
        <v>-139.35799999999989</v>
      </c>
      <c r="BH35" s="108">
        <v>-202.77800000000005</v>
      </c>
      <c r="BI35" s="108">
        <v>-151.64400000000001</v>
      </c>
      <c r="BJ35" s="108">
        <v>-65.198000000000079</v>
      </c>
      <c r="BK35" s="108">
        <v>-59.313000000000059</v>
      </c>
      <c r="BL35" s="108">
        <v>-34.629999999999882</v>
      </c>
      <c r="BM35" s="108">
        <v>-37.414999999999907</v>
      </c>
      <c r="BN35" s="108">
        <v>-5.5800000000000862</v>
      </c>
      <c r="BO35" s="108">
        <v>-253.95200000000008</v>
      </c>
      <c r="BP35" s="108">
        <v>-28.007000000000005</v>
      </c>
      <c r="BQ35" s="108">
        <v>-37.768000000000029</v>
      </c>
      <c r="BR35" s="108">
        <v>-34.281999999999925</v>
      </c>
      <c r="BS35" s="108">
        <v>-53.519000000000013</v>
      </c>
      <c r="BT35" s="108">
        <v>-153.57599999999996</v>
      </c>
      <c r="BU35" s="108">
        <v>-28.007000000000005</v>
      </c>
      <c r="BV35" s="108">
        <v>-37.768000000000001</v>
      </c>
      <c r="BW35" s="108">
        <v>-34.281999999999897</v>
      </c>
      <c r="BX35" s="108">
        <v>-64.758999999999986</v>
      </c>
      <c r="BY35" s="108">
        <v>-160.64500000000007</v>
      </c>
      <c r="BZ35" s="108">
        <v>-64.758999999999986</v>
      </c>
      <c r="CA35" s="108">
        <v>-160.64500000000007</v>
      </c>
      <c r="CB35" s="108">
        <v>-175.38599999999994</v>
      </c>
    </row>
    <row r="36" spans="2:80" s="20" customFormat="1" ht="15" customHeight="1">
      <c r="B36" s="29" t="s">
        <v>30</v>
      </c>
      <c r="C36" s="58">
        <v>-20.6</v>
      </c>
      <c r="D36" s="92">
        <v>-96.7</v>
      </c>
      <c r="E36" s="92">
        <v>-53.5</v>
      </c>
      <c r="F36" s="106">
        <f>G36-C36-D36-E36</f>
        <v>-98.899999999999977</v>
      </c>
      <c r="G36" s="117">
        <v>-269.7</v>
      </c>
      <c r="H36" s="111">
        <v>-39.6</v>
      </c>
      <c r="I36" s="92">
        <v>-41.5</v>
      </c>
      <c r="J36" s="92">
        <v>-19.7</v>
      </c>
      <c r="K36" s="106">
        <f>L36-H36-I36-J36</f>
        <v>-34.600000000000009</v>
      </c>
      <c r="L36" s="117">
        <v>-135.4</v>
      </c>
      <c r="M36" s="111">
        <v>0</v>
      </c>
      <c r="N36" s="92">
        <v>0</v>
      </c>
      <c r="O36" s="92">
        <v>0</v>
      </c>
      <c r="P36" s="106">
        <v>0</v>
      </c>
      <c r="Q36" s="117">
        <v>0</v>
      </c>
      <c r="R36" s="111">
        <v>0</v>
      </c>
      <c r="S36" s="92">
        <v>0</v>
      </c>
      <c r="T36" s="92">
        <v>0</v>
      </c>
      <c r="U36" s="106">
        <v>0</v>
      </c>
      <c r="V36" s="117">
        <v>0</v>
      </c>
      <c r="W36" s="111">
        <v>0</v>
      </c>
      <c r="X36" s="111">
        <v>0</v>
      </c>
      <c r="Y36" s="111" t="s">
        <v>163</v>
      </c>
      <c r="Z36" s="226">
        <v>0</v>
      </c>
      <c r="AA36" s="227">
        <v>0</v>
      </c>
      <c r="AB36" s="276">
        <v>0</v>
      </c>
      <c r="AC36" s="276">
        <v>0</v>
      </c>
      <c r="AD36" s="111">
        <v>0</v>
      </c>
      <c r="AE36" s="360"/>
      <c r="AF36" s="354"/>
      <c r="AG36" s="111">
        <v>0</v>
      </c>
      <c r="AH36" s="111">
        <v>0</v>
      </c>
      <c r="AI36" s="111">
        <v>0</v>
      </c>
      <c r="AJ36" s="360"/>
      <c r="AK36" s="354"/>
      <c r="AL36" s="111">
        <v>0</v>
      </c>
      <c r="AM36" s="111"/>
      <c r="AN36" s="111"/>
      <c r="AO36" s="111"/>
      <c r="AP36" s="354"/>
      <c r="AQ36" s="360">
        <v>13.839</v>
      </c>
      <c r="AR36" s="354">
        <v>62.866999999999997</v>
      </c>
      <c r="AS36" s="111">
        <v>15.32</v>
      </c>
      <c r="AT36" s="111">
        <v>15.236000000000001</v>
      </c>
      <c r="AU36" s="111">
        <v>7.7460000000000004</v>
      </c>
      <c r="AV36" s="111">
        <v>15.371</v>
      </c>
      <c r="AW36" s="354">
        <v>53.673999999999999</v>
      </c>
      <c r="AX36" s="111">
        <v>15.32</v>
      </c>
      <c r="AY36" s="489">
        <v>15.236000000000001</v>
      </c>
      <c r="AZ36" s="489">
        <v>7.7460000000000004</v>
      </c>
      <c r="BA36" s="111">
        <v>194.36199999999999</v>
      </c>
      <c r="BB36" s="489">
        <v>0</v>
      </c>
      <c r="BC36" s="111">
        <v>0</v>
      </c>
      <c r="BD36" s="489">
        <v>-2.1209999999999809</v>
      </c>
      <c r="BE36" s="354">
        <v>192.24100000000001</v>
      </c>
      <c r="BF36" s="111">
        <v>-9.2799999999999887</v>
      </c>
      <c r="BG36" s="111">
        <v>185.08200000000002</v>
      </c>
      <c r="BH36" s="111">
        <v>0</v>
      </c>
      <c r="BI36" s="111">
        <v>-51.134</v>
      </c>
      <c r="BJ36" s="111">
        <v>0</v>
      </c>
      <c r="BK36" s="111">
        <v>-5.884999999999998</v>
      </c>
      <c r="BL36" s="111">
        <v>0</v>
      </c>
      <c r="BM36" s="111">
        <v>2.7849999999999966</v>
      </c>
      <c r="BN36" s="111">
        <v>-12.753999999999998</v>
      </c>
      <c r="BO36" s="111">
        <v>-66.988</v>
      </c>
      <c r="BP36" s="111">
        <v>0</v>
      </c>
      <c r="BQ36" s="111">
        <v>0</v>
      </c>
      <c r="BR36" s="111">
        <v>0</v>
      </c>
      <c r="BS36" s="111">
        <v>0</v>
      </c>
      <c r="BT36" s="111">
        <v>0</v>
      </c>
      <c r="BU36" s="111">
        <v>0</v>
      </c>
      <c r="BV36" s="111">
        <v>0</v>
      </c>
      <c r="BW36" s="111">
        <v>0</v>
      </c>
      <c r="BX36" s="111"/>
      <c r="BY36" s="111">
        <v>0</v>
      </c>
      <c r="BZ36" s="111"/>
      <c r="CA36" s="111">
        <v>0</v>
      </c>
      <c r="CB36" s="111">
        <v>0</v>
      </c>
    </row>
    <row r="37" spans="2:80" s="9" customFormat="1" ht="15" customHeight="1">
      <c r="B37" s="11" t="s">
        <v>31</v>
      </c>
      <c r="C37" s="60">
        <f t="shared" ref="C37:O37" si="23">C35+C36</f>
        <v>1.2000000000000135</v>
      </c>
      <c r="D37" s="60">
        <f t="shared" si="23"/>
        <v>-148.40000000000003</v>
      </c>
      <c r="E37" s="60">
        <f t="shared" si="23"/>
        <v>-63.600000000000009</v>
      </c>
      <c r="F37" s="103">
        <f t="shared" si="23"/>
        <v>-196.39999999999998</v>
      </c>
      <c r="G37" s="119">
        <f t="shared" si="23"/>
        <v>-407.19999999999987</v>
      </c>
      <c r="H37" s="108">
        <f t="shared" si="23"/>
        <v>-59.800000000000011</v>
      </c>
      <c r="I37" s="94">
        <v>3.1</v>
      </c>
      <c r="J37" s="94">
        <f t="shared" si="23"/>
        <v>-30.400000000000048</v>
      </c>
      <c r="K37" s="103">
        <f t="shared" si="23"/>
        <v>-56.999999999999702</v>
      </c>
      <c r="L37" s="119">
        <f t="shared" si="23"/>
        <v>-144.20000000000002</v>
      </c>
      <c r="M37" s="108">
        <f t="shared" si="23"/>
        <v>-31.599999999999966</v>
      </c>
      <c r="N37" s="94">
        <f t="shared" si="23"/>
        <v>-11</v>
      </c>
      <c r="O37" s="94">
        <f t="shared" si="23"/>
        <v>-6.700000000000081</v>
      </c>
      <c r="P37" s="103">
        <v>-3.5</v>
      </c>
      <c r="Q37" s="119">
        <f t="shared" ref="Q37:W37" si="24">Q35+Q36</f>
        <v>-52.699999999999982</v>
      </c>
      <c r="R37" s="108">
        <f t="shared" si="24"/>
        <v>-21.900000000000077</v>
      </c>
      <c r="S37" s="94">
        <f t="shared" si="24"/>
        <v>-12.600000000000021</v>
      </c>
      <c r="T37" s="94">
        <f t="shared" si="24"/>
        <v>4.7999999999999563</v>
      </c>
      <c r="U37" s="103">
        <f t="shared" si="24"/>
        <v>0.50000000000000266</v>
      </c>
      <c r="V37" s="119">
        <f t="shared" si="24"/>
        <v>-29.099999999999952</v>
      </c>
      <c r="W37" s="108">
        <f t="shared" si="24"/>
        <v>6.6</v>
      </c>
      <c r="X37" s="108">
        <v>2.4</v>
      </c>
      <c r="Y37" s="108">
        <v>13.4</v>
      </c>
      <c r="Z37" s="231">
        <v>0.1769999999997669</v>
      </c>
      <c r="AA37" s="233">
        <v>22.576999999999767</v>
      </c>
      <c r="AB37" s="278">
        <v>-22.218000000000053</v>
      </c>
      <c r="AC37" s="278">
        <v>-8.7129999999999868</v>
      </c>
      <c r="AD37" s="108">
        <v>-1.0399999999999801</v>
      </c>
      <c r="AE37" s="362">
        <v>25.630000000000358</v>
      </c>
      <c r="AF37" s="357">
        <v>-6.3409999999996955</v>
      </c>
      <c r="AG37" s="108">
        <v>-12.021999999999986</v>
      </c>
      <c r="AH37" s="108">
        <v>3.1820000000000306</v>
      </c>
      <c r="AI37" s="108">
        <v>15.571000000000032</v>
      </c>
      <c r="AJ37" s="362">
        <v>14.893000000000182</v>
      </c>
      <c r="AK37" s="357">
        <v>21.624000000000187</v>
      </c>
      <c r="AL37" s="108">
        <v>-6.9469999999999592</v>
      </c>
      <c r="AM37" s="108">
        <v>8.9489999999999483</v>
      </c>
      <c r="AN37" s="108">
        <v>-9.362999999999996</v>
      </c>
      <c r="AO37" s="108">
        <v>123.60399999999997</v>
      </c>
      <c r="AP37" s="357">
        <v>111.56700000000012</v>
      </c>
      <c r="AQ37" s="362">
        <v>14.894000000000009</v>
      </c>
      <c r="AR37" s="357">
        <v>21.623999999999846</v>
      </c>
      <c r="AS37" s="108">
        <v>-7.9160000000000181</v>
      </c>
      <c r="AT37" s="108">
        <v>8.0179999999999616</v>
      </c>
      <c r="AU37" s="108">
        <v>-12.106000000000011</v>
      </c>
      <c r="AV37" s="108">
        <v>123.60299999999999</v>
      </c>
      <c r="AW37" s="357">
        <v>111.56799999999998</v>
      </c>
      <c r="AX37" s="108">
        <v>-6.9470000000000098</v>
      </c>
      <c r="AY37" s="487">
        <v>8.9490000000000087</v>
      </c>
      <c r="AZ37" s="487">
        <v>-9.3630000000000226</v>
      </c>
      <c r="BA37" s="108">
        <v>159.38000000000002</v>
      </c>
      <c r="BB37" s="487">
        <v>-25.847999999999981</v>
      </c>
      <c r="BC37" s="108">
        <v>-64.116000000000028</v>
      </c>
      <c r="BD37" s="487">
        <v>-23.691999999999865</v>
      </c>
      <c r="BE37" s="357">
        <v>45.724000000000132</v>
      </c>
      <c r="BF37" s="108">
        <v>-23.691999999999865</v>
      </c>
      <c r="BG37" s="108">
        <v>45.724000000000132</v>
      </c>
      <c r="BH37" s="108">
        <v>-202.77800000000005</v>
      </c>
      <c r="BI37" s="108">
        <v>-202.77800000000002</v>
      </c>
      <c r="BJ37" s="108">
        <v>-65.198000000000079</v>
      </c>
      <c r="BK37" s="108">
        <v>-65.198000000000064</v>
      </c>
      <c r="BL37" s="108">
        <v>-34.629999999999882</v>
      </c>
      <c r="BM37" s="108">
        <v>-34.629999999999939</v>
      </c>
      <c r="BN37" s="108">
        <v>-18.334000000000085</v>
      </c>
      <c r="BO37" s="108">
        <v>-320.94000000000005</v>
      </c>
      <c r="BP37" s="108">
        <v>-28.007000000000005</v>
      </c>
      <c r="BQ37" s="108">
        <v>-37.768000000000029</v>
      </c>
      <c r="BR37" s="108">
        <v>-34.281999999999925</v>
      </c>
      <c r="BS37" s="108">
        <v>-53.519000000000013</v>
      </c>
      <c r="BT37" s="108">
        <v>-153.57599999999996</v>
      </c>
      <c r="BU37" s="108">
        <v>-28.007000000000005</v>
      </c>
      <c r="BV37" s="108">
        <v>-37.768000000000001</v>
      </c>
      <c r="BW37" s="108">
        <v>-34.281999999999897</v>
      </c>
      <c r="BX37" s="108">
        <v>-64.758999999999986</v>
      </c>
      <c r="BY37" s="108">
        <v>-160.64500000000007</v>
      </c>
      <c r="BZ37" s="108">
        <v>-64.758999999999986</v>
      </c>
      <c r="CA37" s="108">
        <v>-160.64500000000007</v>
      </c>
      <c r="CB37" s="108">
        <v>-175.38599999999994</v>
      </c>
    </row>
    <row r="38" spans="2:80" s="20" customFormat="1" ht="15" customHeight="1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"/>
      <c r="AP38" s="3"/>
      <c r="AQ38" s="3"/>
      <c r="AR38" s="3"/>
      <c r="AS38" s="3"/>
      <c r="AT38" s="3"/>
      <c r="AU38" s="3"/>
      <c r="AV38" s="3"/>
      <c r="AW38" s="3"/>
      <c r="AY38" s="3"/>
      <c r="AZ38" s="3"/>
      <c r="BB38" s="3"/>
      <c r="BC38" s="3"/>
      <c r="BD38" s="3"/>
      <c r="BE38" s="3"/>
      <c r="BF38" s="3"/>
      <c r="BG38" s="3"/>
      <c r="BI38" s="174"/>
      <c r="BJ38" s="174"/>
      <c r="BK38" s="174"/>
      <c r="BL38" s="3"/>
      <c r="BM38" s="3"/>
      <c r="BN38" s="3"/>
      <c r="BO38" s="3"/>
      <c r="BP38" s="174"/>
      <c r="BQ38" s="174"/>
      <c r="BR38" s="174"/>
      <c r="BS38" s="3"/>
      <c r="BT38" s="3"/>
      <c r="BU38" s="3"/>
      <c r="BV38" s="3"/>
      <c r="BW38" s="3"/>
      <c r="BX38" s="174"/>
      <c r="BY38" s="30"/>
      <c r="BZ38" s="30"/>
      <c r="CA38" s="30"/>
      <c r="CB38" s="30"/>
    </row>
    <row r="39" spans="2:80" ht="12.75" customHeight="1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P39" s="4"/>
      <c r="Q39" s="4"/>
      <c r="R39" s="4"/>
      <c r="V39" s="4"/>
      <c r="W39" s="4"/>
      <c r="AA39" s="4"/>
      <c r="BY39" s="559"/>
      <c r="BZ39" s="559"/>
      <c r="CA39" s="559"/>
      <c r="CB39" s="559"/>
    </row>
    <row r="40" spans="2:80" ht="12.75" customHeigh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P40" s="4"/>
      <c r="Q40" s="4"/>
      <c r="R40" s="4"/>
      <c r="V40" s="4"/>
      <c r="W40" s="4"/>
      <c r="Z40" s="234"/>
      <c r="AA40" s="4"/>
      <c r="BY40" s="560"/>
      <c r="BZ40" s="560"/>
      <c r="CA40" s="560"/>
      <c r="CB40" s="560"/>
    </row>
    <row r="41" spans="2:80" ht="12.75" customHeight="1">
      <c r="V41" s="4"/>
      <c r="AA41" s="4"/>
      <c r="BY41" s="111"/>
      <c r="BZ41" s="111"/>
      <c r="CA41" s="111"/>
      <c r="CB41" s="111"/>
    </row>
    <row r="42" spans="2:80" ht="12.75" customHeight="1">
      <c r="V42" s="4"/>
      <c r="AA42" s="4"/>
      <c r="BY42" s="109"/>
      <c r="BZ42" s="109"/>
      <c r="CA42" s="109"/>
      <c r="CB42" s="109"/>
    </row>
    <row r="43" spans="2:80" ht="12.75" customHeight="1">
      <c r="AB43" s="280"/>
      <c r="AG43" s="280"/>
      <c r="AN43" s="280"/>
      <c r="BY43" s="3"/>
      <c r="BZ43" s="3"/>
      <c r="CA43" s="3"/>
      <c r="CB43" s="3"/>
    </row>
    <row r="44" spans="2:80" ht="12.75" customHeight="1">
      <c r="AB44" s="281"/>
      <c r="AG44" s="281"/>
      <c r="AN44" s="430"/>
      <c r="BY44" s="3"/>
      <c r="BZ44" s="3"/>
      <c r="CA44" s="3"/>
      <c r="CB44" s="3"/>
    </row>
    <row r="45" spans="2:80" ht="12.75" customHeight="1">
      <c r="BY45" s="3"/>
      <c r="BZ45" s="3"/>
      <c r="CA45" s="3"/>
      <c r="CB45" s="3"/>
    </row>
    <row r="46" spans="2:80" ht="12.75" customHeight="1">
      <c r="BY46" s="3"/>
      <c r="BZ46" s="3"/>
      <c r="CA46" s="3"/>
      <c r="CB46" s="3"/>
    </row>
    <row r="47" spans="2:80" ht="12.75" customHeight="1">
      <c r="BY47" s="3"/>
      <c r="BZ47" s="3"/>
      <c r="CA47" s="3"/>
      <c r="CB47" s="3"/>
    </row>
    <row r="48" spans="2:80" ht="12.75" customHeight="1">
      <c r="AN48" s="111"/>
      <c r="BY48" s="3"/>
      <c r="BZ48" s="3"/>
      <c r="CA48" s="3"/>
      <c r="CB48" s="3"/>
    </row>
    <row r="49" spans="40:80" ht="12.75" customHeight="1">
      <c r="AN49" s="431"/>
      <c r="BY49" s="3"/>
      <c r="BZ49" s="3"/>
      <c r="CA49" s="3"/>
      <c r="CB49" s="3"/>
    </row>
    <row r="50" spans="40:80" ht="12.75" customHeight="1">
      <c r="AN50" s="431"/>
      <c r="BY50" s="3"/>
      <c r="BZ50" s="3"/>
      <c r="CA50" s="3"/>
      <c r="CB50" s="3"/>
    </row>
    <row r="51" spans="40:80" ht="12.75" customHeight="1">
      <c r="AN51" s="432"/>
      <c r="BY51" s="3"/>
      <c r="BZ51" s="3"/>
      <c r="CA51" s="3"/>
      <c r="CB51" s="3"/>
    </row>
    <row r="52" spans="40:80" ht="12.75" customHeight="1">
      <c r="BY52" s="3"/>
      <c r="BZ52" s="3"/>
      <c r="CA52" s="3"/>
      <c r="CB52" s="3"/>
    </row>
    <row r="53" spans="40:80" ht="12.75" customHeight="1">
      <c r="BY53" s="3"/>
      <c r="BZ53" s="3"/>
      <c r="CA53" s="3"/>
      <c r="CB53" s="3"/>
    </row>
    <row r="54" spans="40:80" ht="12.75" customHeight="1">
      <c r="AN54" s="281"/>
      <c r="BY54" s="549"/>
      <c r="BZ54" s="549"/>
      <c r="CA54" s="549"/>
      <c r="CB54" s="549"/>
    </row>
    <row r="55" spans="40:80" ht="12.75" customHeight="1">
      <c r="AN55" s="281"/>
      <c r="BY55" s="550"/>
      <c r="BZ55" s="550"/>
      <c r="CA55" s="550"/>
      <c r="CB55" s="550"/>
    </row>
    <row r="56" spans="40:80" ht="12.75" customHeight="1">
      <c r="AN56" s="281"/>
      <c r="BY56" s="550"/>
      <c r="BZ56" s="550"/>
      <c r="CA56" s="550"/>
      <c r="CB56" s="550"/>
    </row>
    <row r="57" spans="40:80" ht="12.75" customHeight="1">
      <c r="AN57" s="2"/>
      <c r="BY57" s="550"/>
      <c r="BZ57" s="550"/>
      <c r="CA57" s="550"/>
      <c r="CB57" s="550"/>
    </row>
    <row r="58" spans="40:80" ht="12.75" customHeight="1">
      <c r="AN58" s="433"/>
      <c r="BY58" s="280"/>
      <c r="BZ58" s="280"/>
      <c r="CA58" s="280"/>
      <c r="CB58" s="280"/>
    </row>
    <row r="59" spans="40:80" ht="12.75" customHeight="1">
      <c r="AN59" s="433"/>
      <c r="BY59" s="281"/>
      <c r="BZ59" s="281"/>
      <c r="CA59" s="281"/>
      <c r="CB59" s="281"/>
    </row>
    <row r="63" spans="40:80" ht="12.75" customHeight="1">
      <c r="BY63" s="362"/>
      <c r="BZ63" s="362"/>
      <c r="CA63" s="362"/>
      <c r="CB63" s="362"/>
    </row>
    <row r="64" spans="40:80" ht="12.75" customHeight="1">
      <c r="BY64" s="431"/>
      <c r="BZ64" s="431"/>
      <c r="CA64" s="431"/>
      <c r="CB64" s="431"/>
    </row>
    <row r="65" spans="77:80" ht="12.75" customHeight="1">
      <c r="BY65" s="431"/>
      <c r="BZ65" s="431"/>
      <c r="CA65" s="431"/>
      <c r="CB65" s="431"/>
    </row>
    <row r="66" spans="77:80" ht="12.75" customHeight="1">
      <c r="BY66" s="432"/>
      <c r="BZ66" s="432"/>
      <c r="CA66" s="432"/>
      <c r="CB66" s="432"/>
    </row>
    <row r="69" spans="77:80" ht="12.75" customHeight="1">
      <c r="BY69" s="281"/>
      <c r="BZ69" s="281"/>
      <c r="CA69" s="281"/>
      <c r="CB69" s="281"/>
    </row>
    <row r="70" spans="77:80" ht="12.75" customHeight="1">
      <c r="BY70" s="281"/>
      <c r="BZ70" s="281"/>
      <c r="CA70" s="281"/>
      <c r="CB70" s="281"/>
    </row>
    <row r="71" spans="77:80" ht="12.75" customHeight="1">
      <c r="BY71" s="281"/>
      <c r="BZ71" s="281"/>
      <c r="CA71" s="281"/>
      <c r="CB71" s="281"/>
    </row>
    <row r="73" spans="77:80" ht="12.75" customHeight="1">
      <c r="BY73" s="433"/>
      <c r="BZ73" s="433"/>
      <c r="CA73" s="433"/>
      <c r="CB73" s="433"/>
    </row>
    <row r="74" spans="77:80" ht="12.75" customHeight="1">
      <c r="BY74" s="433"/>
      <c r="BZ74" s="433"/>
      <c r="CA74" s="433"/>
      <c r="CB74" s="433"/>
    </row>
    <row r="76" spans="77:80" ht="12.75" customHeight="1">
      <c r="BY76" s="551"/>
      <c r="BZ76" s="551"/>
      <c r="CA76" s="551"/>
      <c r="CB76" s="551"/>
    </row>
    <row r="78" spans="77:80" ht="12.75" customHeight="1">
      <c r="BY78" s="552"/>
      <c r="BZ78" s="552"/>
      <c r="CA78" s="552"/>
      <c r="CB78" s="552"/>
    </row>
  </sheetData>
  <mergeCells count="85">
    <mergeCell ref="CA39:CA40"/>
    <mergeCell ref="BE6:BE7"/>
    <mergeCell ref="BB6:BB7"/>
    <mergeCell ref="AB6:AB7"/>
    <mergeCell ref="AV6:AV7"/>
    <mergeCell ref="AW6:AW7"/>
    <mergeCell ref="AX6:AX7"/>
    <mergeCell ref="BA6:BA7"/>
    <mergeCell ref="AZ6:AZ7"/>
    <mergeCell ref="BC6:BC7"/>
    <mergeCell ref="AY6:AY7"/>
    <mergeCell ref="BD6:BD7"/>
    <mergeCell ref="W6:W7"/>
    <mergeCell ref="U6:U7"/>
    <mergeCell ref="V6:V7"/>
    <mergeCell ref="AQ5:AU5"/>
    <mergeCell ref="AO6:AO7"/>
    <mergeCell ref="AP6:AP7"/>
    <mergeCell ref="AQ6:AQ7"/>
    <mergeCell ref="AR6:AR7"/>
    <mergeCell ref="AS6:AS7"/>
    <mergeCell ref="AT6:AT7"/>
    <mergeCell ref="AU6:AU7"/>
    <mergeCell ref="Y6:Y7"/>
    <mergeCell ref="X6:X7"/>
    <mergeCell ref="AC6:AC7"/>
    <mergeCell ref="P6:P7"/>
    <mergeCell ref="T6:T7"/>
    <mergeCell ref="Q6:Q7"/>
    <mergeCell ref="O6:O7"/>
    <mergeCell ref="R6:R7"/>
    <mergeCell ref="S6:S7"/>
    <mergeCell ref="M6:M7"/>
    <mergeCell ref="B6:B7"/>
    <mergeCell ref="J6:J7"/>
    <mergeCell ref="F6:F7"/>
    <mergeCell ref="E6:E7"/>
    <mergeCell ref="D6:D7"/>
    <mergeCell ref="C6:C7"/>
    <mergeCell ref="K6:K7"/>
    <mergeCell ref="L6:L7"/>
    <mergeCell ref="I6:I7"/>
    <mergeCell ref="G6:G7"/>
    <mergeCell ref="H6:H7"/>
    <mergeCell ref="N6:N7"/>
    <mergeCell ref="BJ6:BJ7"/>
    <mergeCell ref="BH6:BH7"/>
    <mergeCell ref="Z6:Z7"/>
    <mergeCell ref="AN6:AN7"/>
    <mergeCell ref="AH6:AH7"/>
    <mergeCell ref="AJ6:AJ7"/>
    <mergeCell ref="AK6:AK7"/>
    <mergeCell ref="AA6:AA7"/>
    <mergeCell ref="AM6:AM7"/>
    <mergeCell ref="AG6:AG7"/>
    <mergeCell ref="AE6:AE7"/>
    <mergeCell ref="AF6:AF7"/>
    <mergeCell ref="AD6:AD7"/>
    <mergeCell ref="AL6:AL7"/>
    <mergeCell ref="AI6:AI7"/>
    <mergeCell ref="BF5:BG5"/>
    <mergeCell ref="BF6:BF7"/>
    <mergeCell ref="BG6:BG7"/>
    <mergeCell ref="BN6:BN7"/>
    <mergeCell ref="BO6:BO7"/>
    <mergeCell ref="BL6:BL7"/>
    <mergeCell ref="BI6:BI7"/>
    <mergeCell ref="BM6:BM7"/>
    <mergeCell ref="BK6:BK7"/>
    <mergeCell ref="BP6:BP7"/>
    <mergeCell ref="BY6:BY7"/>
    <mergeCell ref="CB6:CB7"/>
    <mergeCell ref="BY39:BY40"/>
    <mergeCell ref="CB39:CB40"/>
    <mergeCell ref="BX6:BX7"/>
    <mergeCell ref="BS6:BS7"/>
    <mergeCell ref="BT6:BT7"/>
    <mergeCell ref="BR6:BR7"/>
    <mergeCell ref="BQ6:BQ7"/>
    <mergeCell ref="BU6:BU7"/>
    <mergeCell ref="BV6:BV7"/>
    <mergeCell ref="BW6:BW7"/>
    <mergeCell ref="BZ6:BZ7"/>
    <mergeCell ref="CA6:CA7"/>
    <mergeCell ref="BZ39:BZ40"/>
  </mergeCells>
  <pageMargins left="0.51181102362204722" right="0.51181102362204722" top="0.78740157480314965" bottom="0.78740157480314965" header="0.31496062992125984" footer="0.31496062992125984"/>
  <pageSetup scale="75" orientation="landscape" r:id="rId1"/>
  <headerFooter>
    <oddFooter>&amp;C2</oddFooter>
  </headerFooter>
  <ignoredErrors>
    <ignoredError sqref="G18:K18 G32:L35 P25 P23 F32:F35 F18 P18:P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X94"/>
  <sheetViews>
    <sheetView showGridLines="0" zoomScaleNormal="100" zoomScaleSheetLayoutView="100" workbookViewId="0">
      <pane xSplit="2" ySplit="7" topLeftCell="AH8" activePane="bottomRight" state="frozen"/>
      <selection pane="topRight"/>
      <selection pane="bottomLeft"/>
      <selection pane="bottomRight" activeCell="AX49" sqref="AX49"/>
    </sheetView>
  </sheetViews>
  <sheetFormatPr defaultRowHeight="12.75" customHeight="1" outlineLevelCol="1"/>
  <cols>
    <col min="1" max="1" width="2.7109375" style="36" customWidth="1"/>
    <col min="2" max="2" width="52.5703125" style="67" bestFit="1" customWidth="1"/>
    <col min="3" max="5" width="9.140625" style="68" hidden="1" customWidth="1" outlineLevel="1"/>
    <col min="6" max="6" width="9.140625" style="68" customWidth="1" collapsed="1"/>
    <col min="7" max="8" width="9.140625" style="68" hidden="1" customWidth="1" outlineLevel="1"/>
    <col min="9" max="9" width="9" style="68" hidden="1" customWidth="1" outlineLevel="1"/>
    <col min="10" max="10" width="9.140625" style="68" customWidth="1" collapsed="1"/>
    <col min="11" max="11" width="9.140625" style="68" hidden="1" customWidth="1" outlineLevel="1"/>
    <col min="12" max="13" width="0" style="36" hidden="1" customWidth="1" outlineLevel="1"/>
    <col min="14" max="14" width="9.140625" style="68" customWidth="1" collapsed="1"/>
    <col min="15" max="16" width="9.140625" style="68" hidden="1" customWidth="1" outlineLevel="1"/>
    <col min="17" max="17" width="0" style="36" hidden="1" customWidth="1" outlineLevel="1"/>
    <col min="18" max="18" width="9.140625" style="68" hidden="1" customWidth="1" outlineLevel="1"/>
    <col min="19" max="19" width="9.140625" style="68" hidden="1" customWidth="1" outlineLevel="1" collapsed="1"/>
    <col min="20" max="20" width="9.140625" style="68" hidden="1" customWidth="1" outlineLevel="1"/>
    <col min="21" max="21" width="0" style="36" hidden="1" customWidth="1" outlineLevel="1"/>
    <col min="22" max="22" width="9.140625" style="68" customWidth="1" collapsed="1"/>
    <col min="23" max="23" width="9.140625" style="68" hidden="1" customWidth="1" outlineLevel="1"/>
    <col min="24" max="25" width="9.140625" style="36" hidden="1" customWidth="1" outlineLevel="1"/>
    <col min="26" max="26" width="9.140625" style="36" collapsed="1"/>
    <col min="27" max="27" width="9.140625" style="68" hidden="1" customWidth="1" outlineLevel="1"/>
    <col min="28" max="29" width="0" style="36" hidden="1" customWidth="1" outlineLevel="1"/>
    <col min="30" max="30" width="9.140625" style="36" collapsed="1"/>
    <col min="31" max="31" width="9.140625" style="68" hidden="1" customWidth="1" outlineLevel="1"/>
    <col min="32" max="32" width="0" style="36" hidden="1" customWidth="1" outlineLevel="1"/>
    <col min="33" max="33" width="10.28515625" style="68" hidden="1" customWidth="1" outlineLevel="1"/>
    <col min="34" max="34" width="9.140625" style="36" collapsed="1"/>
    <col min="35" max="36" width="0" style="36" hidden="1" customWidth="1" outlineLevel="1"/>
    <col min="37" max="37" width="9.140625" style="36" hidden="1" customWidth="1" outlineLevel="1"/>
    <col min="38" max="38" width="9.140625" style="36" collapsed="1"/>
    <col min="39" max="41" width="9.140625" style="36" hidden="1" customWidth="1" outlineLevel="1"/>
    <col min="42" max="42" width="9.140625" style="36" collapsed="1"/>
    <col min="43" max="45" width="9.140625" style="36" customWidth="1" outlineLevel="1"/>
    <col min="46" max="46" width="9.140625" style="36" outlineLevel="1"/>
    <col min="47" max="47" width="9.140625" style="36" outlineLevel="1" collapsed="1"/>
    <col min="48" max="48" width="9.140625" style="36"/>
    <col min="49" max="50" width="10.28515625" style="68" customWidth="1"/>
    <col min="51" max="16384" width="9.140625" style="36"/>
  </cols>
  <sheetData>
    <row r="1" spans="2:50" s="32" customFormat="1" ht="15" customHeight="1">
      <c r="U1" s="175"/>
      <c r="V1" s="175"/>
      <c r="W1" s="175"/>
      <c r="X1" s="175"/>
      <c r="Y1" s="175"/>
      <c r="AA1" s="175"/>
      <c r="AC1" s="175"/>
      <c r="AD1" s="175"/>
      <c r="AE1" s="175"/>
      <c r="AF1" s="175"/>
      <c r="AG1" s="175"/>
      <c r="AH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</row>
    <row r="2" spans="2:50" s="5" customFormat="1" ht="15" customHeight="1">
      <c r="U2" s="172"/>
      <c r="V2" s="200"/>
      <c r="W2" s="200"/>
      <c r="X2" s="200"/>
      <c r="Y2" s="200"/>
      <c r="AA2" s="200"/>
      <c r="AC2" s="200"/>
      <c r="AD2" s="200"/>
      <c r="AE2" s="200"/>
      <c r="AF2" s="200"/>
      <c r="AG2" s="200"/>
      <c r="AH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</row>
    <row r="3" spans="2:50" s="5" customFormat="1" ht="15" customHeight="1">
      <c r="U3" s="172"/>
      <c r="V3" s="200"/>
      <c r="W3" s="200"/>
      <c r="X3" s="200"/>
      <c r="Y3" s="200"/>
      <c r="AA3" s="200"/>
      <c r="AC3" s="200"/>
      <c r="AD3" s="200"/>
      <c r="AE3" s="200"/>
      <c r="AF3" s="200"/>
      <c r="AG3" s="200"/>
      <c r="AH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</row>
    <row r="4" spans="2:50" s="5" customFormat="1" ht="15" customHeight="1">
      <c r="U4" s="172"/>
      <c r="V4" s="200"/>
      <c r="W4" s="200"/>
      <c r="X4" s="200"/>
      <c r="Y4" s="200"/>
      <c r="AA4" s="200"/>
      <c r="AC4" s="200"/>
      <c r="AD4" s="200"/>
      <c r="AE4" s="200"/>
      <c r="AF4" s="200"/>
      <c r="AG4" s="200"/>
      <c r="AH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</row>
    <row r="5" spans="2:50" ht="15" customHeight="1">
      <c r="B5" s="5"/>
      <c r="C5" s="61"/>
      <c r="D5" s="62"/>
      <c r="E5" s="62"/>
      <c r="F5" s="62"/>
      <c r="G5" s="62"/>
      <c r="H5" s="62"/>
      <c r="I5" s="62"/>
      <c r="J5" s="62"/>
      <c r="K5" s="62"/>
      <c r="L5" s="63"/>
      <c r="N5" s="62"/>
      <c r="O5" s="62"/>
      <c r="P5" s="62"/>
      <c r="R5" s="62"/>
      <c r="S5" s="62"/>
      <c r="T5" s="62"/>
      <c r="U5" s="179"/>
      <c r="V5" s="179"/>
      <c r="W5" s="179"/>
      <c r="AA5" s="179"/>
      <c r="AE5" s="179"/>
      <c r="AG5" s="179"/>
      <c r="AW5" s="179"/>
      <c r="AX5" s="179"/>
    </row>
    <row r="6" spans="2:50" s="20" customFormat="1" ht="15" customHeight="1">
      <c r="B6" s="570" t="s">
        <v>41</v>
      </c>
      <c r="C6" s="564" t="s">
        <v>32</v>
      </c>
      <c r="D6" s="564" t="s">
        <v>33</v>
      </c>
      <c r="E6" s="564" t="s">
        <v>36</v>
      </c>
      <c r="F6" s="564" t="s">
        <v>37</v>
      </c>
      <c r="G6" s="564" t="s">
        <v>34</v>
      </c>
      <c r="H6" s="564" t="s">
        <v>35</v>
      </c>
      <c r="I6" s="564" t="s">
        <v>38</v>
      </c>
      <c r="J6" s="564" t="s">
        <v>39</v>
      </c>
      <c r="K6" s="564" t="s">
        <v>40</v>
      </c>
      <c r="L6" s="564" t="s">
        <v>135</v>
      </c>
      <c r="M6" s="564" t="s">
        <v>137</v>
      </c>
      <c r="N6" s="564" t="s">
        <v>149</v>
      </c>
      <c r="O6" s="564" t="s">
        <v>150</v>
      </c>
      <c r="P6" s="564" t="s">
        <v>151</v>
      </c>
      <c r="Q6" s="564" t="s">
        <v>152</v>
      </c>
      <c r="R6" s="564" t="s">
        <v>156</v>
      </c>
      <c r="S6" s="564" t="s">
        <v>161</v>
      </c>
      <c r="T6" s="564" t="s">
        <v>162</v>
      </c>
      <c r="U6" s="564" t="s">
        <v>164</v>
      </c>
      <c r="V6" s="564" t="s">
        <v>166</v>
      </c>
      <c r="W6" s="564" t="s">
        <v>169</v>
      </c>
      <c r="X6" s="564" t="s">
        <v>202</v>
      </c>
      <c r="Y6" s="564" t="s">
        <v>203</v>
      </c>
      <c r="Z6" s="564" t="s">
        <v>205</v>
      </c>
      <c r="AA6" s="564" t="s">
        <v>208</v>
      </c>
      <c r="AB6" s="564" t="s">
        <v>210</v>
      </c>
      <c r="AC6" s="564" t="s">
        <v>211</v>
      </c>
      <c r="AD6" s="564" t="s">
        <v>212</v>
      </c>
      <c r="AE6" s="564" t="s">
        <v>214</v>
      </c>
      <c r="AF6" s="564" t="s">
        <v>216</v>
      </c>
      <c r="AG6" s="564" t="s">
        <v>218</v>
      </c>
      <c r="AH6" s="564" t="s">
        <v>235</v>
      </c>
      <c r="AI6" s="564" t="s">
        <v>245</v>
      </c>
      <c r="AJ6" s="564" t="s">
        <v>272</v>
      </c>
      <c r="AK6" s="564" t="s">
        <v>278</v>
      </c>
      <c r="AL6" s="564" t="s">
        <v>280</v>
      </c>
      <c r="AM6" s="564" t="s">
        <v>286</v>
      </c>
      <c r="AN6" s="564" t="s">
        <v>294</v>
      </c>
      <c r="AO6" s="564" t="s">
        <v>303</v>
      </c>
      <c r="AP6" s="564" t="s">
        <v>307</v>
      </c>
      <c r="AQ6" s="564" t="s">
        <v>310</v>
      </c>
      <c r="AR6" s="564" t="s">
        <v>313</v>
      </c>
      <c r="AS6" s="564" t="s">
        <v>317</v>
      </c>
      <c r="AT6" s="564" t="s">
        <v>320</v>
      </c>
      <c r="AU6" s="564" t="s">
        <v>321</v>
      </c>
      <c r="AV6" s="564" t="s">
        <v>323</v>
      </c>
      <c r="AW6" s="564" t="s">
        <v>326</v>
      </c>
      <c r="AX6" s="564" t="s">
        <v>335</v>
      </c>
    </row>
    <row r="7" spans="2:50" s="20" customFormat="1" ht="15" customHeight="1">
      <c r="B7" s="570"/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5"/>
      <c r="T7" s="565"/>
      <c r="U7" s="565"/>
      <c r="V7" s="565"/>
      <c r="W7" s="565"/>
      <c r="X7" s="565"/>
      <c r="Y7" s="565"/>
      <c r="Z7" s="565"/>
      <c r="AA7" s="565"/>
      <c r="AB7" s="565"/>
      <c r="AC7" s="565"/>
      <c r="AD7" s="565"/>
      <c r="AE7" s="565"/>
      <c r="AF7" s="565"/>
      <c r="AG7" s="565"/>
      <c r="AH7" s="565"/>
      <c r="AI7" s="565"/>
      <c r="AJ7" s="565"/>
      <c r="AK7" s="565"/>
      <c r="AL7" s="565"/>
      <c r="AM7" s="565"/>
      <c r="AN7" s="565"/>
      <c r="AO7" s="565"/>
      <c r="AP7" s="565"/>
      <c r="AQ7" s="565"/>
      <c r="AR7" s="565"/>
      <c r="AS7" s="565"/>
      <c r="AT7" s="565"/>
      <c r="AU7" s="565"/>
      <c r="AV7" s="565"/>
      <c r="AW7" s="565"/>
      <c r="AX7" s="565"/>
    </row>
    <row r="8" spans="2:50" s="20" customFormat="1" ht="15" customHeight="1">
      <c r="B8" s="11" t="s">
        <v>42</v>
      </c>
      <c r="C8" s="71">
        <f t="shared" ref="C8:S8" si="0">SUM(C9:C21)</f>
        <v>1299.6999999999998</v>
      </c>
      <c r="D8" s="71">
        <f t="shared" si="0"/>
        <v>1456.1</v>
      </c>
      <c r="E8" s="71">
        <f t="shared" si="0"/>
        <v>1697.0000000000002</v>
      </c>
      <c r="F8" s="71">
        <f t="shared" si="0"/>
        <v>1421.8000000000002</v>
      </c>
      <c r="G8" s="71">
        <f t="shared" si="0"/>
        <v>1341.3999999999996</v>
      </c>
      <c r="H8" s="71">
        <f t="shared" si="0"/>
        <v>1318.1</v>
      </c>
      <c r="I8" s="71">
        <f t="shared" si="0"/>
        <v>1334.4</v>
      </c>
      <c r="J8" s="71">
        <f t="shared" si="0"/>
        <v>1265.8</v>
      </c>
      <c r="K8" s="71">
        <f t="shared" si="0"/>
        <v>1237.2</v>
      </c>
      <c r="L8" s="71">
        <f t="shared" si="0"/>
        <v>1226.3</v>
      </c>
      <c r="M8" s="71">
        <f t="shared" si="0"/>
        <v>1232.2</v>
      </c>
      <c r="N8" s="71">
        <f t="shared" si="0"/>
        <v>1266.2</v>
      </c>
      <c r="O8" s="71">
        <f t="shared" si="0"/>
        <v>1189.4000000000003</v>
      </c>
      <c r="P8" s="71">
        <f t="shared" si="0"/>
        <v>1180</v>
      </c>
      <c r="Q8" s="71">
        <f t="shared" si="0"/>
        <v>1370.7000000000003</v>
      </c>
      <c r="R8" s="71">
        <f t="shared" si="0"/>
        <v>1360.3</v>
      </c>
      <c r="S8" s="71">
        <f t="shared" si="0"/>
        <v>1390.3000000000002</v>
      </c>
      <c r="T8" s="71">
        <v>1391.231</v>
      </c>
      <c r="U8" s="184">
        <v>1513.1</v>
      </c>
      <c r="V8" s="235">
        <v>1453.2260000000001</v>
      </c>
      <c r="W8" s="235">
        <v>1481.104</v>
      </c>
      <c r="X8" s="235">
        <v>1371.6339999999998</v>
      </c>
      <c r="Y8" s="184">
        <v>1449.4759999999999</v>
      </c>
      <c r="Z8" s="184">
        <v>1360.4940000000001</v>
      </c>
      <c r="AA8" s="184">
        <v>1298.088</v>
      </c>
      <c r="AB8" s="184">
        <v>1328.8709999999999</v>
      </c>
      <c r="AC8" s="184">
        <v>1319.0929999999998</v>
      </c>
      <c r="AD8" s="184">
        <v>1344.5550000000001</v>
      </c>
      <c r="AE8" s="184">
        <v>1392.8080000000002</v>
      </c>
      <c r="AF8" s="184">
        <v>1377.653</v>
      </c>
      <c r="AG8" s="184">
        <f>SUM(AG9:AG21)</f>
        <v>1450.8910000000001</v>
      </c>
      <c r="AH8" s="184">
        <v>1486.7939999999999</v>
      </c>
      <c r="AI8" s="184">
        <v>1285.22</v>
      </c>
      <c r="AJ8" s="490">
        <v>1266.566</v>
      </c>
      <c r="AK8" s="184">
        <v>1292.402</v>
      </c>
      <c r="AL8" s="184">
        <v>1278.8119999999999</v>
      </c>
      <c r="AM8" s="184">
        <v>1188.433</v>
      </c>
      <c r="AN8" s="184">
        <v>1161.06</v>
      </c>
      <c r="AO8" s="184">
        <v>1196.432</v>
      </c>
      <c r="AP8" s="184">
        <v>1364.1780000000001</v>
      </c>
      <c r="AQ8" s="184">
        <v>1399.1919999999998</v>
      </c>
      <c r="AR8" s="184">
        <v>1339.1949999999999</v>
      </c>
      <c r="AS8" s="184">
        <v>1505.4950000000001</v>
      </c>
      <c r="AT8" s="184">
        <v>1481.1079999999999</v>
      </c>
      <c r="AU8" s="184">
        <v>1481.1079999999999</v>
      </c>
      <c r="AV8" s="184">
        <v>1345.2930000000001</v>
      </c>
      <c r="AW8" s="184">
        <v>1409.7250000000001</v>
      </c>
      <c r="AX8" s="184">
        <v>1119.6610000000001</v>
      </c>
    </row>
    <row r="9" spans="2:50" s="20" customFormat="1" ht="15" customHeight="1">
      <c r="B9" s="12" t="s">
        <v>160</v>
      </c>
      <c r="C9" s="54">
        <v>88.4</v>
      </c>
      <c r="D9" s="54">
        <v>154.69999999999999</v>
      </c>
      <c r="E9" s="54">
        <v>356.7</v>
      </c>
      <c r="F9" s="54">
        <v>146.6</v>
      </c>
      <c r="G9" s="54">
        <v>104.8</v>
      </c>
      <c r="H9" s="54">
        <v>90.3</v>
      </c>
      <c r="I9" s="54">
        <v>113.4</v>
      </c>
      <c r="J9" s="64">
        <v>109.3</v>
      </c>
      <c r="K9" s="64">
        <v>88.5</v>
      </c>
      <c r="L9" s="64">
        <v>53.4</v>
      </c>
      <c r="M9" s="64">
        <v>55.4</v>
      </c>
      <c r="N9" s="64">
        <v>81.599999999999994</v>
      </c>
      <c r="O9" s="64">
        <v>45.8</v>
      </c>
      <c r="P9" s="64">
        <v>27.9</v>
      </c>
      <c r="Q9" s="64">
        <v>150.80000000000001</v>
      </c>
      <c r="R9" s="64">
        <v>129.6</v>
      </c>
      <c r="S9" s="64">
        <v>130.5</v>
      </c>
      <c r="T9" s="64">
        <v>108.605</v>
      </c>
      <c r="U9" s="180">
        <v>128.30000000000001</v>
      </c>
      <c r="V9" s="236">
        <v>149.92500000000001</v>
      </c>
      <c r="W9" s="236">
        <v>227.38499999999999</v>
      </c>
      <c r="X9" s="236">
        <v>116.17700000000001</v>
      </c>
      <c r="Y9" s="180">
        <v>146.09399999999999</v>
      </c>
      <c r="Z9" s="180">
        <v>160.36000000000001</v>
      </c>
      <c r="AA9" s="180">
        <v>124.348</v>
      </c>
      <c r="AB9" s="180">
        <v>120.34699999999999</v>
      </c>
      <c r="AC9" s="180">
        <v>120.102</v>
      </c>
      <c r="AD9" s="180">
        <v>155.44200000000001</v>
      </c>
      <c r="AE9" s="180">
        <v>134.18600000000001</v>
      </c>
      <c r="AF9" s="180">
        <v>128.71600000000001</v>
      </c>
      <c r="AG9" s="180">
        <v>135.37700000000001</v>
      </c>
      <c r="AH9" s="180">
        <v>139.47399999999999</v>
      </c>
      <c r="AI9" s="180">
        <v>248.494</v>
      </c>
      <c r="AJ9" s="491">
        <v>189.61500000000001</v>
      </c>
      <c r="AK9" s="180">
        <v>171.995</v>
      </c>
      <c r="AL9" s="180">
        <v>151.935</v>
      </c>
      <c r="AM9" s="180">
        <v>168.66800000000001</v>
      </c>
      <c r="AN9" s="180">
        <v>197.87100000000001</v>
      </c>
      <c r="AO9" s="180">
        <v>168.97900000000001</v>
      </c>
      <c r="AP9" s="180">
        <v>168.79300000000001</v>
      </c>
      <c r="AQ9" s="180">
        <v>156.06800000000001</v>
      </c>
      <c r="AR9" s="180">
        <v>162.24700000000001</v>
      </c>
      <c r="AS9" s="180">
        <v>179.661</v>
      </c>
      <c r="AT9" s="180">
        <v>199.76499999999999</v>
      </c>
      <c r="AU9" s="180">
        <v>199.76499999999999</v>
      </c>
      <c r="AV9" s="180">
        <v>138.137</v>
      </c>
      <c r="AW9" s="180">
        <v>283.86200000000002</v>
      </c>
      <c r="AX9" s="180">
        <v>240.172</v>
      </c>
    </row>
    <row r="10" spans="2:50" s="20" customFormat="1" ht="15" customHeight="1">
      <c r="B10" s="12" t="s">
        <v>43</v>
      </c>
      <c r="C10" s="54">
        <v>0.1</v>
      </c>
      <c r="D10" s="54">
        <v>0.1</v>
      </c>
      <c r="E10" s="54">
        <v>0.1</v>
      </c>
      <c r="F10" s="54">
        <v>0</v>
      </c>
      <c r="G10" s="54">
        <v>0</v>
      </c>
      <c r="H10" s="54">
        <v>0</v>
      </c>
      <c r="I10" s="54">
        <v>0</v>
      </c>
      <c r="J10" s="64">
        <v>1.6</v>
      </c>
      <c r="K10" s="64">
        <v>1</v>
      </c>
      <c r="L10" s="64">
        <v>1.3</v>
      </c>
      <c r="M10" s="64">
        <v>1.1000000000000001</v>
      </c>
      <c r="N10" s="64">
        <v>1.2</v>
      </c>
      <c r="O10" s="64">
        <v>1.2</v>
      </c>
      <c r="P10" s="64">
        <v>1.1000000000000001</v>
      </c>
      <c r="Q10" s="64">
        <v>1.2</v>
      </c>
      <c r="R10" s="64">
        <v>1.4</v>
      </c>
      <c r="S10" s="64">
        <v>1.6</v>
      </c>
      <c r="T10" s="64">
        <v>1.589</v>
      </c>
      <c r="U10" s="180">
        <v>2</v>
      </c>
      <c r="V10" s="236">
        <v>2</v>
      </c>
      <c r="W10" s="236">
        <v>1.831</v>
      </c>
      <c r="X10" s="236">
        <v>15.52</v>
      </c>
      <c r="Y10" s="180">
        <v>27.391999999999999</v>
      </c>
      <c r="Z10" s="180">
        <v>18.207999999999998</v>
      </c>
      <c r="AA10" s="180">
        <v>17.992000000000001</v>
      </c>
      <c r="AB10" s="180">
        <v>17.408999999999999</v>
      </c>
      <c r="AC10" s="180">
        <v>28.347000000000001</v>
      </c>
      <c r="AD10" s="180">
        <v>35.162999999999997</v>
      </c>
      <c r="AE10" s="180">
        <v>56.366</v>
      </c>
      <c r="AF10" s="180">
        <v>62.734000000000002</v>
      </c>
      <c r="AG10" s="180">
        <v>64.271000000000001</v>
      </c>
      <c r="AH10" s="180">
        <v>16.995000000000001</v>
      </c>
      <c r="AI10" s="180">
        <v>49.598999999999997</v>
      </c>
      <c r="AJ10" s="491">
        <v>46.468000000000004</v>
      </c>
      <c r="AK10" s="180">
        <v>49.784999999999997</v>
      </c>
      <c r="AL10" s="180">
        <v>52.341000000000001</v>
      </c>
      <c r="AM10" s="180">
        <v>22.771000000000001</v>
      </c>
      <c r="AN10" s="180">
        <v>22.722000000000001</v>
      </c>
      <c r="AO10" s="180">
        <v>22.024999999999999</v>
      </c>
      <c r="AP10" s="180">
        <v>16.311</v>
      </c>
      <c r="AQ10" s="180">
        <v>18.367000000000001</v>
      </c>
      <c r="AR10" s="180">
        <v>11.545</v>
      </c>
      <c r="AS10" s="180">
        <v>85.051000000000002</v>
      </c>
      <c r="AT10" s="180">
        <v>19.219000000000001</v>
      </c>
      <c r="AU10" s="180">
        <v>19.219000000000001</v>
      </c>
      <c r="AV10" s="180">
        <v>16.273</v>
      </c>
      <c r="AW10" s="180">
        <v>17.843</v>
      </c>
      <c r="AX10" s="180">
        <v>18.507000000000001</v>
      </c>
    </row>
    <row r="11" spans="2:50" s="174" customFormat="1" ht="15" customHeight="1">
      <c r="B11" s="173" t="s">
        <v>246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78">
        <v>0</v>
      </c>
      <c r="P11" s="178">
        <v>0</v>
      </c>
      <c r="Q11" s="178">
        <v>0</v>
      </c>
      <c r="R11" s="178">
        <v>0</v>
      </c>
      <c r="S11" s="178">
        <v>0</v>
      </c>
      <c r="T11" s="178">
        <v>0</v>
      </c>
      <c r="U11" s="180">
        <v>1.7</v>
      </c>
      <c r="V11" s="236">
        <v>19.882000000000001</v>
      </c>
      <c r="W11" s="282">
        <v>14.98</v>
      </c>
      <c r="X11" s="282">
        <v>0</v>
      </c>
      <c r="Y11" s="178"/>
      <c r="Z11" s="180"/>
      <c r="AA11" s="178"/>
      <c r="AB11" s="178"/>
      <c r="AC11" s="178"/>
      <c r="AD11" s="178"/>
      <c r="AE11" s="178">
        <v>7.774</v>
      </c>
      <c r="AF11" s="178">
        <v>17.914000000000001</v>
      </c>
      <c r="AG11" s="178">
        <v>18.853999999999999</v>
      </c>
      <c r="AH11" s="178">
        <v>4.798</v>
      </c>
      <c r="AI11" s="178">
        <v>2.86</v>
      </c>
      <c r="AJ11" s="492">
        <v>0</v>
      </c>
      <c r="AK11" s="178">
        <v>0</v>
      </c>
      <c r="AL11" s="178">
        <v>0</v>
      </c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</row>
    <row r="12" spans="2:50" s="20" customFormat="1" ht="15" customHeight="1">
      <c r="B12" s="12" t="s">
        <v>44</v>
      </c>
      <c r="C12" s="54">
        <v>478.8</v>
      </c>
      <c r="D12" s="54">
        <v>445.5</v>
      </c>
      <c r="E12" s="54">
        <v>440.3</v>
      </c>
      <c r="F12" s="54">
        <v>448.3</v>
      </c>
      <c r="G12" s="54">
        <v>459.5</v>
      </c>
      <c r="H12" s="54">
        <v>447.2</v>
      </c>
      <c r="I12" s="54">
        <v>452.4</v>
      </c>
      <c r="J12" s="64">
        <v>451.7</v>
      </c>
      <c r="K12" s="64">
        <v>466.4</v>
      </c>
      <c r="L12" s="64">
        <v>481.6</v>
      </c>
      <c r="M12" s="64">
        <v>502.9</v>
      </c>
      <c r="N12" s="64">
        <v>513.29999999999995</v>
      </c>
      <c r="O12" s="64">
        <v>467.7</v>
      </c>
      <c r="P12" s="64">
        <v>458</v>
      </c>
      <c r="Q12" s="64">
        <v>496.7</v>
      </c>
      <c r="R12" s="64">
        <v>522.5</v>
      </c>
      <c r="S12" s="64">
        <v>517.6</v>
      </c>
      <c r="T12" s="64">
        <v>516.53700000000003</v>
      </c>
      <c r="U12" s="180">
        <v>561.1</v>
      </c>
      <c r="V12" s="236">
        <v>508.82600000000002</v>
      </c>
      <c r="W12" s="236">
        <v>528.94600000000003</v>
      </c>
      <c r="X12" s="236">
        <v>507.28100000000001</v>
      </c>
      <c r="Y12" s="180">
        <v>560.90599999999995</v>
      </c>
      <c r="Z12" s="180">
        <v>493.20800000000003</v>
      </c>
      <c r="AA12" s="180">
        <v>491.00599999999997</v>
      </c>
      <c r="AB12" s="180">
        <v>505.024</v>
      </c>
      <c r="AC12" s="180">
        <v>510.42899999999997</v>
      </c>
      <c r="AD12" s="180">
        <v>497.64699999999999</v>
      </c>
      <c r="AE12" s="180">
        <v>513.78800000000001</v>
      </c>
      <c r="AF12" s="180">
        <v>473.07600000000002</v>
      </c>
      <c r="AG12" s="180">
        <v>551.14</v>
      </c>
      <c r="AH12" s="180">
        <v>503.798</v>
      </c>
      <c r="AI12" s="180">
        <v>468.31599999999997</v>
      </c>
      <c r="AJ12" s="491">
        <v>441.11599999999999</v>
      </c>
      <c r="AK12" s="180">
        <v>463.15899999999999</v>
      </c>
      <c r="AL12" s="180">
        <v>487.822</v>
      </c>
      <c r="AM12" s="180">
        <v>412.58100000000002</v>
      </c>
      <c r="AN12" s="180">
        <v>353.62</v>
      </c>
      <c r="AO12" s="180">
        <v>418.63200000000001</v>
      </c>
      <c r="AP12" s="180">
        <v>509.08600000000001</v>
      </c>
      <c r="AQ12" s="180">
        <v>501.42599999999999</v>
      </c>
      <c r="AR12" s="180">
        <v>422.37299999999999</v>
      </c>
      <c r="AS12" s="180">
        <v>468.154</v>
      </c>
      <c r="AT12" s="180">
        <v>448.935</v>
      </c>
      <c r="AU12" s="180">
        <v>448.935</v>
      </c>
      <c r="AV12" s="180">
        <v>402.98599999999999</v>
      </c>
      <c r="AW12" s="180">
        <v>338.678</v>
      </c>
      <c r="AX12" s="180">
        <v>260.50599999999997</v>
      </c>
    </row>
    <row r="13" spans="2:50" s="174" customFormat="1" ht="15" customHeight="1">
      <c r="B13" s="173" t="s">
        <v>281</v>
      </c>
      <c r="C13" s="178"/>
      <c r="D13" s="178"/>
      <c r="E13" s="178"/>
      <c r="F13" s="178"/>
      <c r="G13" s="178"/>
      <c r="H13" s="178"/>
      <c r="I13" s="178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236"/>
      <c r="W13" s="236"/>
      <c r="X13" s="236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1">
        <v>5.8010000000000002</v>
      </c>
      <c r="AJ13" s="493">
        <v>5.9109999999999996</v>
      </c>
      <c r="AK13" s="181">
        <v>4.3049999999999997</v>
      </c>
      <c r="AL13" s="181">
        <v>6.601</v>
      </c>
      <c r="AM13" s="181">
        <v>16.11</v>
      </c>
      <c r="AN13" s="181">
        <v>17.012</v>
      </c>
      <c r="AO13" s="181">
        <v>17.57</v>
      </c>
      <c r="AP13" s="181">
        <v>16.23</v>
      </c>
      <c r="AQ13" s="181">
        <v>17.841000000000001</v>
      </c>
      <c r="AR13" s="181">
        <v>15.707000000000001</v>
      </c>
      <c r="AS13" s="181">
        <v>17.128</v>
      </c>
      <c r="AT13" s="181">
        <v>17.617999999999999</v>
      </c>
      <c r="AU13" s="181">
        <v>17.617999999999999</v>
      </c>
      <c r="AV13" s="181">
        <v>14.997</v>
      </c>
      <c r="AW13" s="181">
        <v>16.625</v>
      </c>
      <c r="AX13" s="181">
        <v>17.206</v>
      </c>
    </row>
    <row r="14" spans="2:50" s="20" customFormat="1" ht="15" customHeight="1">
      <c r="B14" s="12" t="s">
        <v>45</v>
      </c>
      <c r="C14" s="54">
        <v>585.29999999999995</v>
      </c>
      <c r="D14" s="54">
        <v>692.7</v>
      </c>
      <c r="E14" s="54">
        <v>752.1</v>
      </c>
      <c r="F14" s="54">
        <v>698.5</v>
      </c>
      <c r="G14" s="54">
        <v>669.4</v>
      </c>
      <c r="H14" s="54">
        <v>655.1</v>
      </c>
      <c r="I14" s="54">
        <v>640.1</v>
      </c>
      <c r="J14" s="64">
        <v>588.5</v>
      </c>
      <c r="K14" s="64">
        <v>575.9</v>
      </c>
      <c r="L14" s="64">
        <v>578.5</v>
      </c>
      <c r="M14" s="64">
        <v>561.5</v>
      </c>
      <c r="N14" s="64">
        <v>559</v>
      </c>
      <c r="O14" s="64">
        <v>564.6</v>
      </c>
      <c r="P14" s="64">
        <v>590</v>
      </c>
      <c r="Q14" s="64">
        <v>610.70000000000005</v>
      </c>
      <c r="R14" s="64">
        <v>589.6</v>
      </c>
      <c r="S14" s="64">
        <v>624.70000000000005</v>
      </c>
      <c r="T14" s="64">
        <v>675.28800000000001</v>
      </c>
      <c r="U14" s="180">
        <v>724.8</v>
      </c>
      <c r="V14" s="236">
        <v>657.99199999999996</v>
      </c>
      <c r="W14" s="236">
        <v>588.51800000000003</v>
      </c>
      <c r="X14" s="236">
        <v>618.35900000000004</v>
      </c>
      <c r="Y14" s="180">
        <v>592.93799999999999</v>
      </c>
      <c r="Z14" s="180">
        <v>560.23500000000001</v>
      </c>
      <c r="AA14" s="180">
        <v>545.28499999999997</v>
      </c>
      <c r="AB14" s="180">
        <v>566.14800000000002</v>
      </c>
      <c r="AC14" s="180">
        <v>546.21299999999997</v>
      </c>
      <c r="AD14" s="180">
        <v>538.17499999999995</v>
      </c>
      <c r="AE14" s="180">
        <v>554.92399999999998</v>
      </c>
      <c r="AF14" s="180">
        <v>579.78700000000003</v>
      </c>
      <c r="AG14" s="180">
        <v>572.62099999999998</v>
      </c>
      <c r="AH14" s="180">
        <v>405.35199999999998</v>
      </c>
      <c r="AI14" s="180">
        <v>397.58300000000003</v>
      </c>
      <c r="AJ14" s="491">
        <v>419.96600000000001</v>
      </c>
      <c r="AK14" s="180">
        <v>422.73599999999999</v>
      </c>
      <c r="AL14" s="180">
        <v>385.435</v>
      </c>
      <c r="AM14" s="180">
        <v>410.846</v>
      </c>
      <c r="AN14" s="180">
        <v>417.80599999999998</v>
      </c>
      <c r="AO14" s="180">
        <v>405.92599999999999</v>
      </c>
      <c r="AP14" s="180">
        <v>403.66899999999998</v>
      </c>
      <c r="AQ14" s="180">
        <v>444.762</v>
      </c>
      <c r="AR14" s="180">
        <v>459.46899999999999</v>
      </c>
      <c r="AS14" s="180">
        <v>486.78899999999999</v>
      </c>
      <c r="AT14" s="180">
        <v>517.71299999999997</v>
      </c>
      <c r="AU14" s="180">
        <v>517.71299999999997</v>
      </c>
      <c r="AV14" s="180">
        <v>506.68099999999998</v>
      </c>
      <c r="AW14" s="180">
        <v>486.315</v>
      </c>
      <c r="AX14" s="180">
        <v>456.214</v>
      </c>
    </row>
    <row r="15" spans="2:50" s="20" customFormat="1" ht="15" customHeight="1">
      <c r="B15" s="12" t="s">
        <v>46</v>
      </c>
      <c r="C15" s="54">
        <v>85.9</v>
      </c>
      <c r="D15" s="54">
        <v>112.3</v>
      </c>
      <c r="E15" s="54">
        <v>76</v>
      </c>
      <c r="F15" s="54">
        <v>67.7</v>
      </c>
      <c r="G15" s="54">
        <v>55.3</v>
      </c>
      <c r="H15" s="54">
        <v>71.599999999999994</v>
      </c>
      <c r="I15" s="54">
        <v>67.5</v>
      </c>
      <c r="J15" s="64">
        <v>57.4</v>
      </c>
      <c r="K15" s="64">
        <v>49.9</v>
      </c>
      <c r="L15" s="64">
        <v>56.1</v>
      </c>
      <c r="M15" s="64">
        <v>56.1</v>
      </c>
      <c r="N15" s="64">
        <v>50.7</v>
      </c>
      <c r="O15" s="64">
        <v>57.4</v>
      </c>
      <c r="P15" s="64">
        <v>49.7</v>
      </c>
      <c r="Q15" s="64">
        <v>50.4</v>
      </c>
      <c r="R15" s="64">
        <v>46.7</v>
      </c>
      <c r="S15" s="64">
        <v>49.7</v>
      </c>
      <c r="T15" s="64">
        <v>36.954999999999998</v>
      </c>
      <c r="U15" s="180">
        <v>40.799999999999997</v>
      </c>
      <c r="V15" s="236">
        <v>39.478999999999999</v>
      </c>
      <c r="W15" s="236">
        <v>40.646999999999998</v>
      </c>
      <c r="X15" s="236">
        <v>34.228999999999999</v>
      </c>
      <c r="Y15" s="180">
        <v>33.039000000000001</v>
      </c>
      <c r="Z15" s="180">
        <v>35.630000000000003</v>
      </c>
      <c r="AA15" s="180">
        <v>37.323999999999998</v>
      </c>
      <c r="AB15" s="180">
        <v>36.965000000000003</v>
      </c>
      <c r="AC15" s="180">
        <v>39.692999999999998</v>
      </c>
      <c r="AD15" s="180">
        <v>37.158999999999999</v>
      </c>
      <c r="AE15" s="180">
        <v>38.267000000000003</v>
      </c>
      <c r="AF15" s="180">
        <v>41.646999999999998</v>
      </c>
      <c r="AG15" s="180">
        <v>37.511000000000003</v>
      </c>
      <c r="AH15" s="180">
        <v>56.613999999999997</v>
      </c>
      <c r="AI15" s="180">
        <v>59.161000000000001</v>
      </c>
      <c r="AJ15" s="491">
        <v>62.685000000000002</v>
      </c>
      <c r="AK15" s="180">
        <v>70.513000000000005</v>
      </c>
      <c r="AL15" s="180">
        <v>43.04</v>
      </c>
      <c r="AM15" s="180">
        <v>27.003</v>
      </c>
      <c r="AN15" s="180">
        <v>26.45</v>
      </c>
      <c r="AO15" s="180">
        <v>27.381</v>
      </c>
      <c r="AP15" s="180">
        <v>11.574999999999999</v>
      </c>
      <c r="AQ15" s="180">
        <v>15.475</v>
      </c>
      <c r="AR15" s="180">
        <v>42.988</v>
      </c>
      <c r="AS15" s="180">
        <v>36.256999999999998</v>
      </c>
      <c r="AT15" s="180">
        <v>40.094000000000001</v>
      </c>
      <c r="AU15" s="180">
        <v>40.094000000000001</v>
      </c>
      <c r="AV15" s="180">
        <v>59.497</v>
      </c>
      <c r="AW15" s="180">
        <v>58.587000000000003</v>
      </c>
      <c r="AX15" s="180">
        <v>48.991</v>
      </c>
    </row>
    <row r="16" spans="2:50" s="20" customFormat="1" ht="15" customHeight="1">
      <c r="B16" s="12" t="s">
        <v>47</v>
      </c>
      <c r="C16" s="54">
        <v>22.1</v>
      </c>
      <c r="D16" s="54">
        <v>33.700000000000003</v>
      </c>
      <c r="E16" s="54">
        <v>33.4</v>
      </c>
      <c r="F16" s="54">
        <v>32.799999999999997</v>
      </c>
      <c r="G16" s="54">
        <v>26</v>
      </c>
      <c r="H16" s="54">
        <v>35</v>
      </c>
      <c r="I16" s="54">
        <v>36.299999999999997</v>
      </c>
      <c r="J16" s="64">
        <v>32.200000000000003</v>
      </c>
      <c r="K16" s="64">
        <v>31.1</v>
      </c>
      <c r="L16" s="64">
        <v>30.8</v>
      </c>
      <c r="M16" s="64">
        <v>25.5</v>
      </c>
      <c r="N16" s="64">
        <v>28.5</v>
      </c>
      <c r="O16" s="64">
        <v>25.5</v>
      </c>
      <c r="P16" s="64">
        <v>25</v>
      </c>
      <c r="Q16" s="64">
        <v>41.5</v>
      </c>
      <c r="R16" s="64">
        <v>47.4</v>
      </c>
      <c r="S16" s="64">
        <v>43.4</v>
      </c>
      <c r="T16" s="64">
        <v>28.498999999999999</v>
      </c>
      <c r="U16" s="180">
        <v>29.8</v>
      </c>
      <c r="V16" s="236">
        <v>31.420999999999999</v>
      </c>
      <c r="W16" s="236">
        <v>29.186</v>
      </c>
      <c r="X16" s="236">
        <v>30.994</v>
      </c>
      <c r="Y16" s="180">
        <v>36.058999999999997</v>
      </c>
      <c r="Z16" s="180">
        <v>35.853000000000002</v>
      </c>
      <c r="AA16" s="180">
        <v>26.637</v>
      </c>
      <c r="AB16" s="180">
        <v>25.193999999999999</v>
      </c>
      <c r="AC16" s="180">
        <v>24.704000000000001</v>
      </c>
      <c r="AD16" s="180">
        <v>28.661999999999999</v>
      </c>
      <c r="AE16" s="180">
        <v>26.488</v>
      </c>
      <c r="AF16" s="180">
        <v>17.12</v>
      </c>
      <c r="AG16" s="180">
        <v>16.38</v>
      </c>
      <c r="AH16" s="180">
        <v>17.736000000000001</v>
      </c>
      <c r="AI16" s="180">
        <v>17.79</v>
      </c>
      <c r="AJ16" s="491">
        <v>63.631</v>
      </c>
      <c r="AK16" s="180">
        <v>39.914000000000001</v>
      </c>
      <c r="AL16" s="180">
        <v>80.941999999999993</v>
      </c>
      <c r="AM16" s="180">
        <v>64.451999999999998</v>
      </c>
      <c r="AN16" s="180">
        <v>59.363999999999997</v>
      </c>
      <c r="AO16" s="180">
        <v>68.225999999999999</v>
      </c>
      <c r="AP16" s="180">
        <v>64.992000000000004</v>
      </c>
      <c r="AQ16" s="180">
        <v>77.061999999999998</v>
      </c>
      <c r="AR16" s="180">
        <v>77.135999999999996</v>
      </c>
      <c r="AS16" s="180">
        <v>74.036000000000001</v>
      </c>
      <c r="AT16" s="180">
        <v>76.608999999999995</v>
      </c>
      <c r="AU16" s="180">
        <v>76.608999999999995</v>
      </c>
      <c r="AV16" s="180">
        <v>66.875</v>
      </c>
      <c r="AW16" s="180">
        <v>55.273000000000003</v>
      </c>
      <c r="AX16" s="180">
        <v>53.853999999999999</v>
      </c>
    </row>
    <row r="17" spans="1:50" s="20" customFormat="1" ht="15" customHeight="1">
      <c r="A17" s="174"/>
      <c r="B17" s="173" t="s">
        <v>167</v>
      </c>
      <c r="C17" s="178"/>
      <c r="D17" s="178"/>
      <c r="E17" s="178"/>
      <c r="F17" s="178"/>
      <c r="G17" s="178"/>
      <c r="H17" s="178"/>
      <c r="I17" s="178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>
        <v>1.9590000000000001</v>
      </c>
      <c r="U17" s="180"/>
      <c r="V17" s="236">
        <v>8.3179999999999996</v>
      </c>
      <c r="W17" s="236">
        <v>11.747</v>
      </c>
      <c r="X17" s="236">
        <v>16.600000000000001</v>
      </c>
      <c r="Y17" s="180">
        <v>21.8</v>
      </c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491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</row>
    <row r="18" spans="1:50" s="20" customFormat="1" ht="15" customHeight="1">
      <c r="B18" s="12" t="s">
        <v>48</v>
      </c>
      <c r="C18" s="54">
        <v>23</v>
      </c>
      <c r="D18" s="54">
        <v>0</v>
      </c>
      <c r="E18" s="54">
        <v>13.4</v>
      </c>
      <c r="F18" s="54">
        <v>11.2</v>
      </c>
      <c r="G18" s="54">
        <v>7.3</v>
      </c>
      <c r="H18" s="54">
        <v>0</v>
      </c>
      <c r="I18" s="5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180">
        <v>0</v>
      </c>
      <c r="V18" s="236">
        <v>0</v>
      </c>
      <c r="W18" s="236"/>
      <c r="X18" s="236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491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</row>
    <row r="19" spans="1:50" s="174" customFormat="1" ht="25.5">
      <c r="B19" s="531" t="s">
        <v>287</v>
      </c>
      <c r="C19" s="178"/>
      <c r="D19" s="178"/>
      <c r="E19" s="178"/>
      <c r="F19" s="178"/>
      <c r="G19" s="178"/>
      <c r="H19" s="178"/>
      <c r="I19" s="178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236"/>
      <c r="W19" s="236"/>
      <c r="X19" s="236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491"/>
      <c r="AK19" s="180">
        <v>26.236000000000001</v>
      </c>
      <c r="AL19" s="181">
        <v>25.393000000000001</v>
      </c>
      <c r="AM19" s="181">
        <v>32.752000000000002</v>
      </c>
      <c r="AN19" s="181">
        <v>34.499000000000002</v>
      </c>
      <c r="AO19" s="181">
        <v>35.536000000000001</v>
      </c>
      <c r="AP19" s="181">
        <v>20.786999999999999</v>
      </c>
      <c r="AQ19" s="181">
        <v>0</v>
      </c>
      <c r="AR19" s="181"/>
      <c r="AS19" s="181">
        <v>0</v>
      </c>
      <c r="AT19" s="181">
        <v>0</v>
      </c>
      <c r="AU19" s="181">
        <v>0</v>
      </c>
      <c r="AV19" s="181"/>
      <c r="AW19" s="181"/>
      <c r="AX19" s="181"/>
    </row>
    <row r="20" spans="1:50" s="20" customFormat="1" ht="15" customHeight="1">
      <c r="B20" s="173" t="s">
        <v>247</v>
      </c>
      <c r="C20" s="178"/>
      <c r="D20" s="178"/>
      <c r="E20" s="178"/>
      <c r="F20" s="178"/>
      <c r="G20" s="178"/>
      <c r="H20" s="178"/>
      <c r="I20" s="178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236"/>
      <c r="W20" s="236"/>
      <c r="X20" s="236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491"/>
      <c r="AK20" s="180"/>
      <c r="AL20" s="181">
        <v>12.327</v>
      </c>
      <c r="AM20" s="181">
        <v>0</v>
      </c>
      <c r="AN20" s="181">
        <v>0</v>
      </c>
      <c r="AO20" s="181">
        <v>0</v>
      </c>
      <c r="AP20" s="181">
        <v>0</v>
      </c>
      <c r="AQ20" s="181">
        <v>0</v>
      </c>
      <c r="AR20" s="181"/>
      <c r="AS20" s="181"/>
      <c r="AT20" s="181"/>
      <c r="AU20" s="181"/>
      <c r="AV20" s="181"/>
      <c r="AW20" s="181"/>
      <c r="AX20" s="181"/>
    </row>
    <row r="21" spans="1:50" s="174" customFormat="1" ht="15" customHeight="1">
      <c r="B21" s="12" t="s">
        <v>49</v>
      </c>
      <c r="C21" s="95">
        <v>16.100000000000001</v>
      </c>
      <c r="D21" s="95">
        <v>17.100000000000001</v>
      </c>
      <c r="E21" s="95">
        <v>25</v>
      </c>
      <c r="F21" s="95">
        <v>16.7</v>
      </c>
      <c r="G21" s="95">
        <v>19.100000000000001</v>
      </c>
      <c r="H21" s="95">
        <v>18.899999999999999</v>
      </c>
      <c r="I21" s="95">
        <v>24.7</v>
      </c>
      <c r="J21" s="65">
        <v>25.1</v>
      </c>
      <c r="K21" s="64">
        <v>24.4</v>
      </c>
      <c r="L21" s="64">
        <v>24.6</v>
      </c>
      <c r="M21" s="64">
        <v>29.7</v>
      </c>
      <c r="N21" s="65">
        <v>31.9</v>
      </c>
      <c r="O21" s="64">
        <v>27.2</v>
      </c>
      <c r="P21" s="64">
        <v>28.3</v>
      </c>
      <c r="Q21" s="64">
        <v>19.399999999999999</v>
      </c>
      <c r="R21" s="64">
        <v>23.1</v>
      </c>
      <c r="S21" s="64">
        <v>22.8</v>
      </c>
      <c r="T21" s="64">
        <v>21.798999999999999</v>
      </c>
      <c r="U21" s="180">
        <v>24.6</v>
      </c>
      <c r="V21" s="236">
        <v>35.383000000000003</v>
      </c>
      <c r="W21" s="236">
        <v>37.863999999999997</v>
      </c>
      <c r="X21" s="236">
        <v>32.473999999999997</v>
      </c>
      <c r="Y21" s="180">
        <v>31.248000000000001</v>
      </c>
      <c r="Z21" s="180">
        <v>57</v>
      </c>
      <c r="AA21" s="180">
        <v>55.496000000000002</v>
      </c>
      <c r="AB21" s="180">
        <v>57.783999999999999</v>
      </c>
      <c r="AC21" s="180">
        <v>49.604999999999997</v>
      </c>
      <c r="AD21" s="180">
        <v>52.307000000000002</v>
      </c>
      <c r="AE21" s="180">
        <v>61.015000000000001</v>
      </c>
      <c r="AF21" s="180">
        <v>56.658999999999999</v>
      </c>
      <c r="AG21" s="180">
        <v>54.737000000000002</v>
      </c>
      <c r="AH21" s="180">
        <v>33.783000000000001</v>
      </c>
      <c r="AI21" s="180">
        <v>35.616</v>
      </c>
      <c r="AJ21" s="491">
        <v>37.173999999999999</v>
      </c>
      <c r="AK21" s="180">
        <v>43.759</v>
      </c>
      <c r="AL21" s="180">
        <v>32.975999999999999</v>
      </c>
      <c r="AM21" s="180">
        <v>33.25</v>
      </c>
      <c r="AN21" s="180">
        <v>31.716000000000001</v>
      </c>
      <c r="AO21" s="180">
        <v>32.156999999999996</v>
      </c>
      <c r="AP21" s="180">
        <v>29.016999999999999</v>
      </c>
      <c r="AQ21" s="180">
        <v>32.555999999999997</v>
      </c>
      <c r="AR21" s="180">
        <v>28.643000000000001</v>
      </c>
      <c r="AS21" s="180">
        <v>28.922999999999998</v>
      </c>
      <c r="AT21" s="180">
        <v>28.3</v>
      </c>
      <c r="AU21" s="180">
        <v>28.3</v>
      </c>
      <c r="AV21" s="180">
        <v>27.053999999999998</v>
      </c>
      <c r="AW21" s="180">
        <v>27.841999999999999</v>
      </c>
      <c r="AX21" s="180">
        <v>24.210999999999999</v>
      </c>
    </row>
    <row r="22" spans="1:50" s="20" customFormat="1" ht="15" customHeight="1">
      <c r="B22" s="173" t="s">
        <v>236</v>
      </c>
      <c r="C22" s="80"/>
      <c r="D22" s="80"/>
      <c r="E22" s="80"/>
      <c r="F22" s="80"/>
      <c r="G22" s="80"/>
      <c r="H22" s="80"/>
      <c r="I22" s="80"/>
      <c r="J22" s="181"/>
      <c r="K22" s="180"/>
      <c r="L22" s="180"/>
      <c r="M22" s="180"/>
      <c r="N22" s="181"/>
      <c r="O22" s="180"/>
      <c r="P22" s="180"/>
      <c r="Q22" s="180"/>
      <c r="R22" s="180"/>
      <c r="S22" s="180"/>
      <c r="T22" s="180"/>
      <c r="U22" s="180"/>
      <c r="V22" s="236"/>
      <c r="W22" s="236"/>
      <c r="X22" s="236"/>
      <c r="Y22" s="180"/>
      <c r="Z22" s="180"/>
      <c r="AA22" s="180"/>
      <c r="AB22" s="180"/>
      <c r="AC22" s="180"/>
      <c r="AD22" s="180"/>
      <c r="AE22" s="180"/>
      <c r="AF22" s="180"/>
      <c r="AG22" s="180"/>
      <c r="AH22" s="180">
        <v>308.24400000000003</v>
      </c>
      <c r="AI22" s="181">
        <v>0</v>
      </c>
      <c r="AJ22" s="493"/>
      <c r="AK22" s="181"/>
      <c r="AL22" s="181">
        <v>0</v>
      </c>
      <c r="AM22" s="181"/>
      <c r="AN22" s="181"/>
      <c r="AO22" s="181"/>
      <c r="AP22" s="181">
        <v>123.718</v>
      </c>
      <c r="AQ22" s="181">
        <v>135.63499999999999</v>
      </c>
      <c r="AR22" s="181">
        <v>119.087</v>
      </c>
      <c r="AS22" s="181">
        <v>129.49600000000001</v>
      </c>
      <c r="AT22" s="181">
        <v>132.85499999999999</v>
      </c>
      <c r="AU22" s="181">
        <v>132.85499999999999</v>
      </c>
      <c r="AV22" s="181">
        <v>112.79300000000001</v>
      </c>
      <c r="AW22" s="181">
        <v>124.7</v>
      </c>
      <c r="AX22" s="181">
        <v>0</v>
      </c>
    </row>
    <row r="23" spans="1:50" s="20" customFormat="1" ht="15" customHeight="1">
      <c r="B23" s="11" t="s">
        <v>50</v>
      </c>
      <c r="C23" s="71">
        <f t="shared" ref="C23:S23" si="1">C24+C38</f>
        <v>1368.8999999999999</v>
      </c>
      <c r="D23" s="71">
        <f t="shared" si="1"/>
        <v>1282.5999999999999</v>
      </c>
      <c r="E23" s="71">
        <f t="shared" si="1"/>
        <v>1305.8</v>
      </c>
      <c r="F23" s="71">
        <f t="shared" si="1"/>
        <v>1257.5999999999999</v>
      </c>
      <c r="G23" s="71">
        <f t="shared" si="1"/>
        <v>1239.8000000000002</v>
      </c>
      <c r="H23" s="71">
        <f t="shared" si="1"/>
        <v>1240.2</v>
      </c>
      <c r="I23" s="71">
        <f t="shared" si="1"/>
        <v>1229.5000000000002</v>
      </c>
      <c r="J23" s="71">
        <f t="shared" si="1"/>
        <v>1202.2</v>
      </c>
      <c r="K23" s="71">
        <f t="shared" si="1"/>
        <v>1193.4000000000001</v>
      </c>
      <c r="L23" s="71">
        <f t="shared" si="1"/>
        <v>1193.7</v>
      </c>
      <c r="M23" s="71">
        <f t="shared" si="1"/>
        <v>1180.9000000000001</v>
      </c>
      <c r="N23" s="71">
        <f t="shared" si="1"/>
        <v>1176.8</v>
      </c>
      <c r="O23" s="71">
        <f t="shared" si="1"/>
        <v>1168.5</v>
      </c>
      <c r="P23" s="71">
        <f t="shared" si="1"/>
        <v>1120.5999999999999</v>
      </c>
      <c r="Q23" s="71">
        <f t="shared" si="1"/>
        <v>1104</v>
      </c>
      <c r="R23" s="71">
        <f t="shared" si="1"/>
        <v>1108.3</v>
      </c>
      <c r="S23" s="71">
        <f t="shared" si="1"/>
        <v>1133.5999999999999</v>
      </c>
      <c r="T23" s="71">
        <v>1151.481</v>
      </c>
      <c r="U23" s="184">
        <v>1165.8</v>
      </c>
      <c r="V23" s="235">
        <v>1145.1100000000001</v>
      </c>
      <c r="W23" s="235">
        <v>1159.9380000000001</v>
      </c>
      <c r="X23" s="235">
        <v>1211.6970000000001</v>
      </c>
      <c r="Y23" s="184">
        <v>1191.6370000000002</v>
      </c>
      <c r="Z23" s="184">
        <v>1269.1789999999999</v>
      </c>
      <c r="AA23" s="184">
        <v>1256.443</v>
      </c>
      <c r="AB23" s="184">
        <v>1269.8579999999999</v>
      </c>
      <c r="AC23" s="184">
        <v>1248.4090000000001</v>
      </c>
      <c r="AD23" s="184">
        <v>1376.8629999999998</v>
      </c>
      <c r="AE23" s="184">
        <v>1371.6510000000001</v>
      </c>
      <c r="AF23" s="184">
        <v>1450.9679999999998</v>
      </c>
      <c r="AG23" s="184">
        <f>AG24+AG38</f>
        <v>1489.2050000000002</v>
      </c>
      <c r="AH23" s="184">
        <v>1737.25</v>
      </c>
      <c r="AI23" s="184">
        <v>2084.9210000000003</v>
      </c>
      <c r="AJ23" s="490">
        <v>2117.0519999999997</v>
      </c>
      <c r="AK23" s="184">
        <v>2091.913</v>
      </c>
      <c r="AL23" s="184">
        <v>2016.0529999999999</v>
      </c>
      <c r="AM23" s="184">
        <v>2019.4409999999998</v>
      </c>
      <c r="AN23" s="184">
        <v>1987.51</v>
      </c>
      <c r="AO23" s="184">
        <v>1942.4840000000002</v>
      </c>
      <c r="AP23" s="184">
        <v>1800.6020000000001</v>
      </c>
      <c r="AQ23" s="184">
        <v>1799.9</v>
      </c>
      <c r="AR23" s="184">
        <v>1725.7940000000003</v>
      </c>
      <c r="AS23" s="184">
        <v>1750.58</v>
      </c>
      <c r="AT23" s="184">
        <v>1715.0840000000001</v>
      </c>
      <c r="AU23" s="184">
        <v>1715.0840000000001</v>
      </c>
      <c r="AV23" s="184">
        <v>1696.876</v>
      </c>
      <c r="AW23" s="184">
        <v>1701.778</v>
      </c>
      <c r="AX23" s="184">
        <v>1814.5000000000002</v>
      </c>
    </row>
    <row r="24" spans="1:50" s="20" customFormat="1" ht="15" customHeight="1">
      <c r="B24" s="21" t="s">
        <v>51</v>
      </c>
      <c r="C24" s="72">
        <f>SUM(C25:C37)</f>
        <v>225.5</v>
      </c>
      <c r="D24" s="72">
        <f>SUM(D25:D37)</f>
        <v>146</v>
      </c>
      <c r="E24" s="72">
        <v>148.19999999999999</v>
      </c>
      <c r="F24" s="72">
        <f t="shared" ref="F24:S24" si="2">SUM(F25:F37)</f>
        <v>163.79999999999998</v>
      </c>
      <c r="G24" s="72">
        <f t="shared" si="2"/>
        <v>158.10000000000002</v>
      </c>
      <c r="H24" s="72">
        <f t="shared" si="2"/>
        <v>140.29999999999998</v>
      </c>
      <c r="I24" s="72">
        <f t="shared" si="2"/>
        <v>149.70000000000002</v>
      </c>
      <c r="J24" s="72">
        <f t="shared" si="2"/>
        <v>135</v>
      </c>
      <c r="K24" s="72">
        <f t="shared" si="2"/>
        <v>131.4</v>
      </c>
      <c r="L24" s="72">
        <f t="shared" si="2"/>
        <v>136.5</v>
      </c>
      <c r="M24" s="72">
        <f t="shared" si="2"/>
        <v>131.9</v>
      </c>
      <c r="N24" s="72">
        <f t="shared" si="2"/>
        <v>143.79999999999998</v>
      </c>
      <c r="O24" s="72">
        <f t="shared" si="2"/>
        <v>171.2</v>
      </c>
      <c r="P24" s="72">
        <f t="shared" si="2"/>
        <v>137.59999999999997</v>
      </c>
      <c r="Q24" s="72">
        <f t="shared" si="2"/>
        <v>127.30000000000001</v>
      </c>
      <c r="R24" s="72">
        <f t="shared" si="2"/>
        <v>139.5</v>
      </c>
      <c r="S24" s="72">
        <f t="shared" si="2"/>
        <v>161.19999999999999</v>
      </c>
      <c r="T24" s="72">
        <v>214.92400000000001</v>
      </c>
      <c r="U24" s="185">
        <v>221.7</v>
      </c>
      <c r="V24" s="237">
        <v>229.13800000000001</v>
      </c>
      <c r="W24" s="237">
        <v>259.89300000000003</v>
      </c>
      <c r="X24" s="237">
        <v>318.95699999999999</v>
      </c>
      <c r="Y24" s="185">
        <v>295.64300000000003</v>
      </c>
      <c r="Z24" s="185">
        <v>403.94599999999997</v>
      </c>
      <c r="AA24" s="185">
        <v>412.29799999999994</v>
      </c>
      <c r="AB24" s="185">
        <v>424.66499999999996</v>
      </c>
      <c r="AC24" s="185">
        <v>411.89400000000001</v>
      </c>
      <c r="AD24" s="185">
        <v>381.73399999999998</v>
      </c>
      <c r="AE24" s="185">
        <v>381.786</v>
      </c>
      <c r="AF24" s="185">
        <v>461.05799999999999</v>
      </c>
      <c r="AG24" s="185">
        <f>SUM(AG25:AG37)</f>
        <v>496.76400000000007</v>
      </c>
      <c r="AH24" s="185">
        <v>658.37300000000005</v>
      </c>
      <c r="AI24" s="185">
        <v>703.11</v>
      </c>
      <c r="AJ24" s="494">
        <v>724.54500000000007</v>
      </c>
      <c r="AK24" s="185">
        <v>685.73700000000008</v>
      </c>
      <c r="AL24" s="185">
        <v>601.91000000000008</v>
      </c>
      <c r="AM24" s="185">
        <v>546.48399999999992</v>
      </c>
      <c r="AN24" s="185">
        <v>516.20399999999995</v>
      </c>
      <c r="AO24" s="185">
        <v>474.017</v>
      </c>
      <c r="AP24" s="185">
        <v>458.363</v>
      </c>
      <c r="AQ24" s="185">
        <v>453.423</v>
      </c>
      <c r="AR24" s="185">
        <v>420.24600000000004</v>
      </c>
      <c r="AS24" s="185">
        <v>437.91599999999994</v>
      </c>
      <c r="AT24" s="185">
        <v>398.73900000000003</v>
      </c>
      <c r="AU24" s="185">
        <v>398.73900000000003</v>
      </c>
      <c r="AV24" s="185">
        <v>424.25799999999998</v>
      </c>
      <c r="AW24" s="185">
        <v>441.86600000000004</v>
      </c>
      <c r="AX24" s="185">
        <v>441.68600000000009</v>
      </c>
    </row>
    <row r="25" spans="1:50" s="174" customFormat="1" ht="15" customHeight="1">
      <c r="B25" s="12" t="s">
        <v>44</v>
      </c>
      <c r="C25" s="80">
        <v>4.3</v>
      </c>
      <c r="D25" s="80">
        <v>3.5</v>
      </c>
      <c r="E25" s="80">
        <v>2.2999999999999998</v>
      </c>
      <c r="F25" s="80">
        <v>1.5</v>
      </c>
      <c r="G25" s="80">
        <v>0.7</v>
      </c>
      <c r="H25" s="80">
        <v>0</v>
      </c>
      <c r="I25" s="80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188">
        <v>0</v>
      </c>
      <c r="V25" s="238"/>
      <c r="W25" s="238"/>
      <c r="X25" s="23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495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</row>
    <row r="26" spans="1:50" s="174" customFormat="1" ht="15" customHeight="1">
      <c r="B26" s="173" t="s">
        <v>43</v>
      </c>
      <c r="C26" s="80"/>
      <c r="D26" s="80"/>
      <c r="E26" s="80"/>
      <c r="F26" s="80"/>
      <c r="G26" s="80"/>
      <c r="H26" s="80"/>
      <c r="I26" s="80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238"/>
      <c r="W26" s="238"/>
      <c r="X26" s="238">
        <v>60.718000000000004</v>
      </c>
      <c r="Y26" s="188">
        <v>61.607999999999997</v>
      </c>
      <c r="Z26" s="188">
        <v>62.057000000000002</v>
      </c>
      <c r="AA26" s="188">
        <v>60.524999999999999</v>
      </c>
      <c r="AB26" s="188">
        <v>63.404000000000003</v>
      </c>
      <c r="AC26" s="188">
        <v>60.917000000000002</v>
      </c>
      <c r="AD26" s="188">
        <v>63.819000000000003</v>
      </c>
      <c r="AE26" s="188">
        <v>64.33</v>
      </c>
      <c r="AF26" s="188">
        <v>74.869</v>
      </c>
      <c r="AG26" s="188">
        <v>77.998000000000005</v>
      </c>
      <c r="AH26" s="188">
        <v>75.728999999999999</v>
      </c>
      <c r="AI26" s="188">
        <v>76.399000000000001</v>
      </c>
      <c r="AJ26" s="495">
        <v>75.375</v>
      </c>
      <c r="AK26" s="188">
        <v>82.173000000000002</v>
      </c>
      <c r="AL26" s="188">
        <v>71.010000000000005</v>
      </c>
      <c r="AM26" s="188">
        <v>0</v>
      </c>
      <c r="AN26" s="188">
        <v>1.6539999999999999</v>
      </c>
      <c r="AO26" s="188">
        <v>1.6619999999999999</v>
      </c>
      <c r="AP26" s="188">
        <v>1.671</v>
      </c>
      <c r="AQ26" s="188">
        <v>1.675</v>
      </c>
      <c r="AR26" s="188">
        <v>1.6859999999999999</v>
      </c>
      <c r="AS26" s="188">
        <v>7.5919999999999996</v>
      </c>
      <c r="AT26" s="188">
        <v>7.6180000000000003</v>
      </c>
      <c r="AU26" s="188">
        <v>7.6180000000000003</v>
      </c>
      <c r="AV26" s="188">
        <v>7.6630000000000003</v>
      </c>
      <c r="AW26" s="188">
        <v>7.7030000000000003</v>
      </c>
      <c r="AX26" s="188">
        <v>10.755000000000001</v>
      </c>
    </row>
    <row r="27" spans="1:50" s="20" customFormat="1" ht="15" customHeight="1">
      <c r="B27" s="173" t="s">
        <v>247</v>
      </c>
      <c r="C27" s="80"/>
      <c r="D27" s="80"/>
      <c r="E27" s="80"/>
      <c r="F27" s="80"/>
      <c r="G27" s="80"/>
      <c r="H27" s="80"/>
      <c r="I27" s="80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238"/>
      <c r="W27" s="238"/>
      <c r="X27" s="23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>
        <v>24.548999999999999</v>
      </c>
      <c r="AJ27" s="495">
        <v>24.143000000000001</v>
      </c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</row>
    <row r="28" spans="1:50" s="174" customFormat="1" ht="15" customHeight="1">
      <c r="B28" s="12" t="s">
        <v>46</v>
      </c>
      <c r="C28" s="80">
        <v>7.8</v>
      </c>
      <c r="D28" s="80">
        <v>6.6</v>
      </c>
      <c r="E28" s="80">
        <v>5.3</v>
      </c>
      <c r="F28" s="80">
        <v>0.4</v>
      </c>
      <c r="G28" s="80">
        <v>3.2</v>
      </c>
      <c r="H28" s="80">
        <v>3.2</v>
      </c>
      <c r="I28" s="80">
        <v>3.2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81">
        <v>0</v>
      </c>
      <c r="T28" s="81">
        <v>0</v>
      </c>
      <c r="U28" s="188">
        <v>0</v>
      </c>
      <c r="V28" s="238"/>
      <c r="W28" s="238"/>
      <c r="X28" s="23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>
        <v>53.914000000000001</v>
      </c>
      <c r="AI28" s="188">
        <v>53.914000000000001</v>
      </c>
      <c r="AJ28" s="495">
        <v>53.914000000000001</v>
      </c>
      <c r="AK28" s="188">
        <v>41.871000000000002</v>
      </c>
      <c r="AL28" s="188">
        <v>66.180999999999997</v>
      </c>
      <c r="AM28" s="188">
        <v>66.180999999999997</v>
      </c>
      <c r="AN28" s="188">
        <v>66.180999999999997</v>
      </c>
      <c r="AO28" s="188">
        <v>54.137999999999998</v>
      </c>
      <c r="AP28" s="188">
        <v>42.054000000000002</v>
      </c>
      <c r="AQ28" s="188">
        <v>42.054000000000002</v>
      </c>
      <c r="AR28" s="188">
        <v>50.899000000000001</v>
      </c>
      <c r="AS28" s="188">
        <v>50.899000000000001</v>
      </c>
      <c r="AT28" s="188">
        <v>25.201000000000001</v>
      </c>
      <c r="AU28" s="188">
        <v>25.201000000000001</v>
      </c>
      <c r="AV28" s="188">
        <v>35.747999999999998</v>
      </c>
      <c r="AW28" s="188">
        <v>35.749000000000002</v>
      </c>
      <c r="AX28" s="188">
        <v>0</v>
      </c>
    </row>
    <row r="29" spans="1:50" s="20" customFormat="1" ht="15" customHeight="1">
      <c r="A29" s="174"/>
      <c r="B29" s="173" t="s">
        <v>206</v>
      </c>
      <c r="C29" s="80"/>
      <c r="D29" s="80"/>
      <c r="E29" s="80"/>
      <c r="F29" s="80"/>
      <c r="G29" s="80"/>
      <c r="H29" s="80"/>
      <c r="I29" s="80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238"/>
      <c r="W29" s="238"/>
      <c r="X29" s="238"/>
      <c r="Y29" s="188"/>
      <c r="Z29" s="188">
        <v>24.288</v>
      </c>
      <c r="AA29" s="188">
        <v>26.963000000000001</v>
      </c>
      <c r="AB29" s="188">
        <v>24.225999999999999</v>
      </c>
      <c r="AC29" s="188">
        <v>25.027000000000001</v>
      </c>
      <c r="AD29" s="188">
        <v>37.387999999999998</v>
      </c>
      <c r="AE29" s="188">
        <v>34.465000000000003</v>
      </c>
      <c r="AF29" s="188">
        <v>33.093000000000004</v>
      </c>
      <c r="AG29" s="188">
        <v>42.37</v>
      </c>
      <c r="AH29" s="188">
        <v>39.933999999999997</v>
      </c>
      <c r="AI29" s="188">
        <v>37.902999999999999</v>
      </c>
      <c r="AJ29" s="495">
        <v>24.489000000000001</v>
      </c>
      <c r="AK29" s="188">
        <v>73.054000000000002</v>
      </c>
      <c r="AL29" s="188">
        <v>23.968</v>
      </c>
      <c r="AM29" s="188">
        <v>23.779</v>
      </c>
      <c r="AN29" s="188">
        <v>22.120999999999999</v>
      </c>
      <c r="AO29" s="188">
        <v>26.596</v>
      </c>
      <c r="AP29" s="188">
        <v>25.170999999999999</v>
      </c>
      <c r="AQ29" s="188">
        <v>22.384</v>
      </c>
      <c r="AR29" s="188">
        <v>19.7</v>
      </c>
      <c r="AS29" s="188">
        <v>18.135000000000002</v>
      </c>
      <c r="AT29" s="188">
        <v>16.343</v>
      </c>
      <c r="AU29" s="188">
        <v>16.343</v>
      </c>
      <c r="AV29" s="188">
        <v>14.765000000000001</v>
      </c>
      <c r="AW29" s="188">
        <v>2.8260000000000001</v>
      </c>
      <c r="AX29" s="188">
        <v>14.534000000000001</v>
      </c>
    </row>
    <row r="30" spans="1:50" s="20" customFormat="1" ht="15" customHeight="1">
      <c r="B30" s="173" t="s">
        <v>167</v>
      </c>
      <c r="C30" s="80"/>
      <c r="D30" s="80"/>
      <c r="E30" s="80"/>
      <c r="F30" s="80"/>
      <c r="G30" s="80"/>
      <c r="H30" s="80"/>
      <c r="I30" s="80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>
        <v>43.728999999999999</v>
      </c>
      <c r="U30" s="188"/>
      <c r="V30" s="238">
        <v>40.899000000000001</v>
      </c>
      <c r="W30" s="238">
        <v>39.182000000000002</v>
      </c>
      <c r="X30" s="238">
        <v>37.625999999999998</v>
      </c>
      <c r="Y30" s="188">
        <v>32.713000000000001</v>
      </c>
      <c r="Z30" s="188">
        <v>54.88</v>
      </c>
      <c r="AA30" s="188">
        <v>54.88</v>
      </c>
      <c r="AB30" s="188">
        <v>53.801000000000002</v>
      </c>
      <c r="AC30" s="188">
        <v>53.719000000000001</v>
      </c>
      <c r="AD30" s="188">
        <v>54.587000000000003</v>
      </c>
      <c r="AE30" s="188">
        <v>55.741999999999997</v>
      </c>
      <c r="AF30" s="188">
        <v>57.896000000000001</v>
      </c>
      <c r="AG30" s="188">
        <v>59.488999999999997</v>
      </c>
      <c r="AH30" s="188">
        <v>0</v>
      </c>
      <c r="AI30" s="188"/>
      <c r="AJ30" s="495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</row>
    <row r="31" spans="1:50" s="174" customFormat="1" ht="15" customHeight="1">
      <c r="B31" s="12" t="s">
        <v>52</v>
      </c>
      <c r="C31" s="95">
        <v>0</v>
      </c>
      <c r="D31" s="95">
        <v>0</v>
      </c>
      <c r="E31" s="95">
        <v>3</v>
      </c>
      <c r="F31" s="95">
        <v>0</v>
      </c>
      <c r="G31" s="95">
        <v>0.1</v>
      </c>
      <c r="H31" s="95">
        <v>0.5</v>
      </c>
      <c r="I31" s="95">
        <v>0.3</v>
      </c>
      <c r="J31" s="65">
        <v>0.2</v>
      </c>
      <c r="K31" s="65">
        <v>0</v>
      </c>
      <c r="L31" s="65">
        <v>0</v>
      </c>
      <c r="M31" s="65">
        <v>0</v>
      </c>
      <c r="N31" s="81">
        <v>0</v>
      </c>
      <c r="O31" s="65">
        <v>15.9</v>
      </c>
      <c r="P31" s="65">
        <v>14.7</v>
      </c>
      <c r="Q31" s="65">
        <v>1.3</v>
      </c>
      <c r="R31" s="65">
        <v>7.5</v>
      </c>
      <c r="S31" s="65">
        <v>17.399999999999999</v>
      </c>
      <c r="T31" s="65">
        <v>28.808</v>
      </c>
      <c r="U31" s="181">
        <v>23.5</v>
      </c>
      <c r="V31" s="239">
        <v>23.503</v>
      </c>
      <c r="W31" s="239">
        <v>32.655999999999999</v>
      </c>
      <c r="X31" s="239">
        <v>42.173000000000002</v>
      </c>
      <c r="Y31" s="181">
        <v>24.321999999999999</v>
      </c>
      <c r="Z31" s="181">
        <v>37.554000000000002</v>
      </c>
      <c r="AA31" s="181">
        <v>50.009</v>
      </c>
      <c r="AB31" s="181">
        <v>45.938000000000002</v>
      </c>
      <c r="AC31" s="181">
        <v>35.281999999999996</v>
      </c>
      <c r="AD31" s="181">
        <v>39.710999999999999</v>
      </c>
      <c r="AE31" s="181">
        <v>41.838000000000001</v>
      </c>
      <c r="AF31" s="181">
        <v>43.920999999999999</v>
      </c>
      <c r="AG31" s="181">
        <v>46.640999999999998</v>
      </c>
      <c r="AH31" s="181">
        <v>18.946000000000002</v>
      </c>
      <c r="AI31" s="181">
        <v>22.065999999999999</v>
      </c>
      <c r="AJ31" s="493">
        <v>76.325999999999993</v>
      </c>
      <c r="AK31" s="181">
        <v>15.211</v>
      </c>
      <c r="AL31" s="181">
        <v>42.905000000000001</v>
      </c>
      <c r="AM31" s="181">
        <v>93.021000000000001</v>
      </c>
      <c r="AN31" s="181">
        <v>60.558999999999997</v>
      </c>
      <c r="AO31" s="181">
        <v>61.76</v>
      </c>
      <c r="AP31" s="181">
        <v>70.340999999999994</v>
      </c>
      <c r="AQ31" s="181">
        <v>80.120999999999995</v>
      </c>
      <c r="AR31" s="181">
        <v>98.153999999999996</v>
      </c>
      <c r="AS31" s="181">
        <v>113.55500000000001</v>
      </c>
      <c r="AT31" s="181">
        <v>123.499</v>
      </c>
      <c r="AU31" s="181">
        <v>123.499</v>
      </c>
      <c r="AV31" s="181">
        <v>164.13900000000001</v>
      </c>
      <c r="AW31" s="181">
        <v>175.49700000000001</v>
      </c>
      <c r="AX31" s="181">
        <v>202.17400000000001</v>
      </c>
    </row>
    <row r="32" spans="1:50" s="20" customFormat="1" ht="15" customHeight="1">
      <c r="B32" s="173" t="s">
        <v>281</v>
      </c>
      <c r="C32" s="95"/>
      <c r="D32" s="95"/>
      <c r="E32" s="95"/>
      <c r="F32" s="95"/>
      <c r="G32" s="95"/>
      <c r="H32" s="95"/>
      <c r="I32" s="95"/>
      <c r="J32" s="181"/>
      <c r="K32" s="181"/>
      <c r="L32" s="181"/>
      <c r="M32" s="181"/>
      <c r="N32" s="188"/>
      <c r="O32" s="181"/>
      <c r="P32" s="181"/>
      <c r="Q32" s="181"/>
      <c r="R32" s="181"/>
      <c r="S32" s="181"/>
      <c r="T32" s="181"/>
      <c r="U32" s="181"/>
      <c r="V32" s="239"/>
      <c r="W32" s="239"/>
      <c r="X32" s="239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>
        <v>94.819000000000003</v>
      </c>
      <c r="AJ32" s="493">
        <v>90.542000000000002</v>
      </c>
      <c r="AK32" s="181">
        <v>87.683999999999997</v>
      </c>
      <c r="AL32" s="181">
        <v>85.117999999999995</v>
      </c>
      <c r="AM32" s="181">
        <v>100.905</v>
      </c>
      <c r="AN32" s="181">
        <v>104.85899999999999</v>
      </c>
      <c r="AO32" s="181">
        <v>106.504</v>
      </c>
      <c r="AP32" s="181">
        <v>96.659000000000006</v>
      </c>
      <c r="AQ32" s="181">
        <v>104.321</v>
      </c>
      <c r="AR32" s="181">
        <v>90.108999999999995</v>
      </c>
      <c r="AS32" s="181">
        <v>96.328999999999994</v>
      </c>
      <c r="AT32" s="181">
        <v>97.049000000000007</v>
      </c>
      <c r="AU32" s="181">
        <v>97.049000000000007</v>
      </c>
      <c r="AV32" s="181">
        <v>80.838999999999999</v>
      </c>
      <c r="AW32" s="181">
        <v>87.611999999999995</v>
      </c>
      <c r="AX32" s="181">
        <v>88.567999999999998</v>
      </c>
    </row>
    <row r="33" spans="2:50" s="20" customFormat="1" ht="15" customHeight="1">
      <c r="B33" s="12" t="s">
        <v>47</v>
      </c>
      <c r="C33" s="95">
        <v>40.6</v>
      </c>
      <c r="D33" s="95">
        <v>39</v>
      </c>
      <c r="E33" s="95">
        <v>40.1</v>
      </c>
      <c r="F33" s="95">
        <v>34.1</v>
      </c>
      <c r="G33" s="95">
        <v>32.799999999999997</v>
      </c>
      <c r="H33" s="95">
        <v>7.4</v>
      </c>
      <c r="I33" s="95">
        <v>7.5</v>
      </c>
      <c r="J33" s="65">
        <v>6.3</v>
      </c>
      <c r="K33" s="65">
        <v>5.9</v>
      </c>
      <c r="L33" s="65">
        <v>5.7</v>
      </c>
      <c r="M33" s="65">
        <v>5.9</v>
      </c>
      <c r="N33" s="65">
        <v>5.8</v>
      </c>
      <c r="O33" s="65">
        <v>5.9</v>
      </c>
      <c r="P33" s="65">
        <v>4.0999999999999996</v>
      </c>
      <c r="Q33" s="65">
        <v>4.3</v>
      </c>
      <c r="R33" s="65">
        <v>4.5999999999999996</v>
      </c>
      <c r="S33" s="65">
        <v>4.5</v>
      </c>
      <c r="T33" s="65">
        <v>4.2770000000000001</v>
      </c>
      <c r="U33" s="181">
        <v>4.5999999999999996</v>
      </c>
      <c r="V33" s="239">
        <v>3.5859999999999999</v>
      </c>
      <c r="W33" s="239">
        <v>9.6069999999999993</v>
      </c>
      <c r="X33" s="239">
        <v>9.4600000000000009</v>
      </c>
      <c r="Y33" s="181">
        <v>9.34</v>
      </c>
      <c r="Z33" s="181">
        <v>9.2710000000000008</v>
      </c>
      <c r="AA33" s="181">
        <v>9.1660000000000004</v>
      </c>
      <c r="AB33" s="181">
        <v>9.125</v>
      </c>
      <c r="AC33" s="181">
        <v>14.978</v>
      </c>
      <c r="AD33" s="181">
        <v>14.895</v>
      </c>
      <c r="AE33" s="181">
        <v>15.618</v>
      </c>
      <c r="AF33" s="181">
        <v>15.622</v>
      </c>
      <c r="AG33" s="181">
        <v>30.277999999999999</v>
      </c>
      <c r="AH33" s="181">
        <v>228.23099999999999</v>
      </c>
      <c r="AI33" s="181">
        <v>233.267</v>
      </c>
      <c r="AJ33" s="493">
        <v>222.28200000000001</v>
      </c>
      <c r="AK33" s="181">
        <v>220.79900000000001</v>
      </c>
      <c r="AL33" s="181">
        <v>163.393</v>
      </c>
      <c r="AM33" s="181">
        <v>160.935</v>
      </c>
      <c r="AN33" s="181">
        <v>157.41399999999999</v>
      </c>
      <c r="AO33" s="181">
        <v>120.99</v>
      </c>
      <c r="AP33" s="181">
        <v>101.943</v>
      </c>
      <c r="AQ33" s="181">
        <v>77.819999999999993</v>
      </c>
      <c r="AR33" s="181">
        <v>59.49</v>
      </c>
      <c r="AS33" s="181">
        <v>48.290999999999997</v>
      </c>
      <c r="AT33" s="181">
        <v>29.085999999999999</v>
      </c>
      <c r="AU33" s="181">
        <v>29.085999999999999</v>
      </c>
      <c r="AV33" s="181">
        <v>30.013000000000002</v>
      </c>
      <c r="AW33" s="181">
        <v>28.802</v>
      </c>
      <c r="AX33" s="181">
        <v>17.890999999999998</v>
      </c>
    </row>
    <row r="34" spans="2:50" s="20" customFormat="1" ht="15" customHeight="1">
      <c r="B34" s="12" t="s">
        <v>289</v>
      </c>
      <c r="C34" s="95">
        <v>124.8</v>
      </c>
      <c r="D34" s="95">
        <v>55.7</v>
      </c>
      <c r="E34" s="95">
        <v>56</v>
      </c>
      <c r="F34" s="95">
        <v>55.5</v>
      </c>
      <c r="G34" s="95">
        <v>55.6</v>
      </c>
      <c r="H34" s="95">
        <v>55.6</v>
      </c>
      <c r="I34" s="95">
        <v>55.7</v>
      </c>
      <c r="J34" s="65">
        <v>56.7</v>
      </c>
      <c r="K34" s="65">
        <v>56.7</v>
      </c>
      <c r="L34" s="65">
        <v>56.7</v>
      </c>
      <c r="M34" s="65">
        <v>56.6</v>
      </c>
      <c r="N34" s="65">
        <v>56.8</v>
      </c>
      <c r="O34" s="65">
        <v>57.8</v>
      </c>
      <c r="P34" s="65">
        <v>57.9</v>
      </c>
      <c r="Q34" s="65">
        <v>58.2</v>
      </c>
      <c r="R34" s="65">
        <v>62.5</v>
      </c>
      <c r="S34" s="65">
        <v>65.099999999999994</v>
      </c>
      <c r="T34" s="65">
        <v>65.703999999999994</v>
      </c>
      <c r="U34" s="181">
        <v>67.8</v>
      </c>
      <c r="V34" s="239">
        <v>58.298000000000002</v>
      </c>
      <c r="W34" s="239">
        <v>58.186</v>
      </c>
      <c r="X34" s="239">
        <v>57.420999999999999</v>
      </c>
      <c r="Y34" s="181">
        <v>57.427999999999997</v>
      </c>
      <c r="Z34" s="181">
        <v>113.38800000000001</v>
      </c>
      <c r="AA34" s="181">
        <v>111.816</v>
      </c>
      <c r="AB34" s="181">
        <v>126.92100000000001</v>
      </c>
      <c r="AC34" s="181">
        <v>126.46599999999999</v>
      </c>
      <c r="AD34" s="181">
        <v>89.356999999999999</v>
      </c>
      <c r="AE34" s="181">
        <v>89.471000000000004</v>
      </c>
      <c r="AF34" s="181">
        <v>149.73599999999999</v>
      </c>
      <c r="AG34" s="181">
        <v>154.99600000000001</v>
      </c>
      <c r="AH34" s="181">
        <v>150.03299999999999</v>
      </c>
      <c r="AI34" s="181">
        <v>69.468000000000004</v>
      </c>
      <c r="AJ34" s="493">
        <v>68.251999999999995</v>
      </c>
      <c r="AK34" s="181">
        <v>73.558000000000007</v>
      </c>
      <c r="AL34" s="181">
        <v>69.28</v>
      </c>
      <c r="AM34" s="181">
        <v>18.709</v>
      </c>
      <c r="AN34" s="181">
        <v>19.556999999999999</v>
      </c>
      <c r="AO34" s="181">
        <v>19.896999999999998</v>
      </c>
      <c r="AP34" s="181">
        <v>18.773</v>
      </c>
      <c r="AQ34" s="181">
        <v>20.260000000000002</v>
      </c>
      <c r="AR34" s="181">
        <v>17.945</v>
      </c>
      <c r="AS34" s="181">
        <v>19.609000000000002</v>
      </c>
      <c r="AT34" s="181">
        <v>20.023</v>
      </c>
      <c r="AU34" s="181">
        <v>20.023</v>
      </c>
      <c r="AV34" s="181">
        <v>17.356000000000002</v>
      </c>
      <c r="AW34" s="181">
        <v>18.818000000000001</v>
      </c>
      <c r="AX34" s="181">
        <v>19.302</v>
      </c>
    </row>
    <row r="35" spans="2:50" s="20" customFormat="1" ht="15" customHeight="1">
      <c r="B35" s="12" t="s">
        <v>53</v>
      </c>
      <c r="C35" s="80">
        <v>25.2</v>
      </c>
      <c r="D35" s="80">
        <v>18</v>
      </c>
      <c r="E35" s="80">
        <v>20.8</v>
      </c>
      <c r="F35" s="80">
        <v>50.4</v>
      </c>
      <c r="G35" s="80">
        <v>48</v>
      </c>
      <c r="H35" s="80">
        <v>47.4</v>
      </c>
      <c r="I35" s="80">
        <v>56.6</v>
      </c>
      <c r="J35" s="65">
        <v>40.6</v>
      </c>
      <c r="K35" s="65">
        <v>38.799999999999997</v>
      </c>
      <c r="L35" s="65">
        <v>41.4</v>
      </c>
      <c r="M35" s="65">
        <v>44.1</v>
      </c>
      <c r="N35" s="65">
        <v>58.3</v>
      </c>
      <c r="O35" s="65">
        <v>68.599999999999994</v>
      </c>
      <c r="P35" s="65">
        <v>38.1</v>
      </c>
      <c r="Q35" s="65">
        <v>39.9</v>
      </c>
      <c r="R35" s="65">
        <v>40.5</v>
      </c>
      <c r="S35" s="65">
        <v>48.5</v>
      </c>
      <c r="T35" s="65">
        <v>46.735999999999997</v>
      </c>
      <c r="U35" s="181">
        <v>58.6</v>
      </c>
      <c r="V35" s="239">
        <v>59.131999999999998</v>
      </c>
      <c r="W35" s="239">
        <v>53.904000000000003</v>
      </c>
      <c r="X35" s="239">
        <v>48.682000000000002</v>
      </c>
      <c r="Y35" s="181">
        <v>49.377000000000002</v>
      </c>
      <c r="Z35" s="181">
        <v>49.234999999999999</v>
      </c>
      <c r="AA35" s="181">
        <v>48.146999999999998</v>
      </c>
      <c r="AB35" s="181">
        <v>48.030999999999999</v>
      </c>
      <c r="AC35" s="181">
        <v>45.643000000000001</v>
      </c>
      <c r="AD35" s="181">
        <v>33.731000000000002</v>
      </c>
      <c r="AE35" s="181">
        <v>34.14</v>
      </c>
      <c r="AF35" s="181">
        <v>38.912999999999997</v>
      </c>
      <c r="AG35" s="181">
        <v>39.165999999999997</v>
      </c>
      <c r="AH35" s="181">
        <v>37.444000000000003</v>
      </c>
      <c r="AI35" s="181">
        <v>37.293999999999997</v>
      </c>
      <c r="AJ35" s="493">
        <v>36.204999999999998</v>
      </c>
      <c r="AK35" s="181">
        <v>38.826000000000001</v>
      </c>
      <c r="AL35" s="181">
        <v>12.093999999999999</v>
      </c>
      <c r="AM35" s="181">
        <v>15.468</v>
      </c>
      <c r="AN35" s="181">
        <v>16.123000000000001</v>
      </c>
      <c r="AO35" s="181">
        <v>16.777000000000001</v>
      </c>
      <c r="AP35" s="181">
        <v>16.725000000000001</v>
      </c>
      <c r="AQ35" s="181">
        <v>18.463000000000001</v>
      </c>
      <c r="AR35" s="181">
        <v>16.608000000000001</v>
      </c>
      <c r="AS35" s="181">
        <v>17.260000000000002</v>
      </c>
      <c r="AT35" s="181">
        <v>15.541</v>
      </c>
      <c r="AU35" s="181">
        <v>15.541</v>
      </c>
      <c r="AV35" s="181">
        <v>13.522</v>
      </c>
      <c r="AW35" s="181">
        <v>23.986000000000001</v>
      </c>
      <c r="AX35" s="181">
        <v>24.706</v>
      </c>
    </row>
    <row r="36" spans="2:50" s="174" customFormat="1" ht="15" customHeight="1">
      <c r="B36" s="12" t="s">
        <v>54</v>
      </c>
      <c r="C36" s="95">
        <v>20</v>
      </c>
      <c r="D36" s="95">
        <v>20.5</v>
      </c>
      <c r="E36" s="95">
        <v>17.7</v>
      </c>
      <c r="F36" s="95">
        <v>15.7</v>
      </c>
      <c r="G36" s="95">
        <v>14.9</v>
      </c>
      <c r="H36" s="95">
        <v>15.2</v>
      </c>
      <c r="I36" s="95">
        <v>15.5</v>
      </c>
      <c r="J36" s="65">
        <v>15.2</v>
      </c>
      <c r="K36" s="65">
        <v>15.8</v>
      </c>
      <c r="L36" s="65">
        <v>17.3</v>
      </c>
      <c r="M36" s="65">
        <v>18.399999999999999</v>
      </c>
      <c r="N36" s="65">
        <v>16.2</v>
      </c>
      <c r="O36" s="65">
        <v>16.5</v>
      </c>
      <c r="P36" s="65">
        <v>16.600000000000001</v>
      </c>
      <c r="Q36" s="65">
        <v>17.100000000000001</v>
      </c>
      <c r="R36" s="65">
        <v>17.5</v>
      </c>
      <c r="S36" s="65">
        <v>18</v>
      </c>
      <c r="T36" s="65">
        <v>19.228999999999999</v>
      </c>
      <c r="U36" s="181">
        <v>20.5</v>
      </c>
      <c r="V36" s="239">
        <v>20.486000000000001</v>
      </c>
      <c r="W36" s="239">
        <v>20.312000000000001</v>
      </c>
      <c r="X36" s="239">
        <v>20.286999999999999</v>
      </c>
      <c r="Y36" s="181">
        <v>19.997</v>
      </c>
      <c r="Z36" s="181">
        <v>19.170999999999999</v>
      </c>
      <c r="AA36" s="181">
        <v>18.425000000000001</v>
      </c>
      <c r="AB36" s="181">
        <v>14.913</v>
      </c>
      <c r="AC36" s="181">
        <v>13.891999999999999</v>
      </c>
      <c r="AD36" s="181">
        <v>13.678000000000001</v>
      </c>
      <c r="AE36" s="181">
        <v>13.211</v>
      </c>
      <c r="AF36" s="181">
        <v>13.257999999999999</v>
      </c>
      <c r="AG36" s="181">
        <v>12.622</v>
      </c>
      <c r="AH36" s="181">
        <v>12.541</v>
      </c>
      <c r="AI36" s="181">
        <v>12.46</v>
      </c>
      <c r="AJ36" s="493">
        <v>11.715999999999999</v>
      </c>
      <c r="AK36" s="181">
        <v>11.311999999999999</v>
      </c>
      <c r="AL36" s="181">
        <v>13.403</v>
      </c>
      <c r="AM36" s="181">
        <v>11.676</v>
      </c>
      <c r="AN36" s="181">
        <v>10.944000000000001</v>
      </c>
      <c r="AO36" s="181">
        <v>10.507</v>
      </c>
      <c r="AP36" s="181">
        <v>10.691000000000001</v>
      </c>
      <c r="AQ36" s="181">
        <v>10.617000000000001</v>
      </c>
      <c r="AR36" s="181">
        <v>10.018000000000001</v>
      </c>
      <c r="AS36" s="181">
        <v>10.311</v>
      </c>
      <c r="AT36" s="181">
        <v>8.4480000000000004</v>
      </c>
      <c r="AU36" s="181">
        <v>8.4480000000000004</v>
      </c>
      <c r="AV36" s="181">
        <v>8.5280000000000005</v>
      </c>
      <c r="AW36" s="181">
        <v>9.5289999999999999</v>
      </c>
      <c r="AX36" s="181">
        <v>11.757</v>
      </c>
    </row>
    <row r="37" spans="2:50" s="20" customFormat="1" ht="15" customHeight="1">
      <c r="B37" s="12" t="s">
        <v>55</v>
      </c>
      <c r="C37" s="95">
        <v>2.8</v>
      </c>
      <c r="D37" s="95">
        <v>2.7</v>
      </c>
      <c r="E37" s="95">
        <v>2.9</v>
      </c>
      <c r="F37" s="95">
        <v>6.2</v>
      </c>
      <c r="G37" s="95">
        <v>2.8</v>
      </c>
      <c r="H37" s="95">
        <v>11</v>
      </c>
      <c r="I37" s="95">
        <v>10.9</v>
      </c>
      <c r="J37" s="65">
        <v>16</v>
      </c>
      <c r="K37" s="65">
        <v>14.2</v>
      </c>
      <c r="L37" s="65">
        <v>15.4</v>
      </c>
      <c r="M37" s="65">
        <v>6.9</v>
      </c>
      <c r="N37" s="65">
        <v>6.7</v>
      </c>
      <c r="O37" s="65">
        <v>6.5</v>
      </c>
      <c r="P37" s="65">
        <v>6.2</v>
      </c>
      <c r="Q37" s="65">
        <v>6.5</v>
      </c>
      <c r="R37" s="65">
        <v>6.9</v>
      </c>
      <c r="S37" s="65">
        <v>7.7</v>
      </c>
      <c r="T37" s="65">
        <v>6.4409999999999998</v>
      </c>
      <c r="U37" s="181">
        <v>46.7</v>
      </c>
      <c r="V37" s="239">
        <v>23.234000000000002</v>
      </c>
      <c r="W37" s="239">
        <v>46.045999999999999</v>
      </c>
      <c r="X37" s="239">
        <v>42.59</v>
      </c>
      <c r="Y37" s="181">
        <v>40.857999999999997</v>
      </c>
      <c r="Z37" s="181">
        <v>34.101999999999997</v>
      </c>
      <c r="AA37" s="181">
        <v>32.366999999999997</v>
      </c>
      <c r="AB37" s="181">
        <v>38.305999999999997</v>
      </c>
      <c r="AC37" s="181">
        <v>35.97</v>
      </c>
      <c r="AD37" s="181">
        <v>34.567999999999998</v>
      </c>
      <c r="AE37" s="181">
        <v>32.970999999999997</v>
      </c>
      <c r="AF37" s="181">
        <v>33.75</v>
      </c>
      <c r="AG37" s="181">
        <v>33.204000000000001</v>
      </c>
      <c r="AH37" s="181">
        <v>41.600999999999999</v>
      </c>
      <c r="AI37" s="181">
        <v>40.970999999999997</v>
      </c>
      <c r="AJ37" s="493">
        <v>41.301000000000002</v>
      </c>
      <c r="AK37" s="181">
        <v>41.249000000000002</v>
      </c>
      <c r="AL37" s="181">
        <v>54.558</v>
      </c>
      <c r="AM37" s="181">
        <v>55.81</v>
      </c>
      <c r="AN37" s="181">
        <v>56.792000000000002</v>
      </c>
      <c r="AO37" s="181">
        <v>55.186</v>
      </c>
      <c r="AP37" s="181">
        <v>74.334999999999994</v>
      </c>
      <c r="AQ37" s="181">
        <v>75.707999999999998</v>
      </c>
      <c r="AR37" s="181">
        <v>55.637</v>
      </c>
      <c r="AS37" s="181">
        <v>55.935000000000002</v>
      </c>
      <c r="AT37" s="181">
        <v>55.930999999999997</v>
      </c>
      <c r="AU37" s="181">
        <v>55.930999999999997</v>
      </c>
      <c r="AV37" s="181">
        <v>51.685000000000002</v>
      </c>
      <c r="AW37" s="181">
        <v>51.344000000000001</v>
      </c>
      <c r="AX37" s="181">
        <v>51.999000000000002</v>
      </c>
    </row>
    <row r="38" spans="2:50" s="20" customFormat="1" ht="15" customHeight="1">
      <c r="B38" s="21" t="s">
        <v>60</v>
      </c>
      <c r="C38" s="73">
        <f t="shared" ref="C38:J38" si="3">SUM(C39:C44)</f>
        <v>1143.3999999999999</v>
      </c>
      <c r="D38" s="73">
        <f t="shared" si="3"/>
        <v>1136.5999999999999</v>
      </c>
      <c r="E38" s="73">
        <f t="shared" si="3"/>
        <v>1157.5999999999999</v>
      </c>
      <c r="F38" s="73">
        <f t="shared" si="3"/>
        <v>1093.8</v>
      </c>
      <c r="G38" s="73">
        <f t="shared" si="3"/>
        <v>1081.7</v>
      </c>
      <c r="H38" s="73">
        <f t="shared" si="3"/>
        <v>1099.9000000000001</v>
      </c>
      <c r="I38" s="73">
        <f t="shared" si="3"/>
        <v>1079.8000000000002</v>
      </c>
      <c r="J38" s="73">
        <f t="shared" si="3"/>
        <v>1067.2</v>
      </c>
      <c r="K38" s="73">
        <f>SUM(K39:K44)</f>
        <v>1062</v>
      </c>
      <c r="L38" s="73">
        <f>SUM(L39:L44)</f>
        <v>1057.2</v>
      </c>
      <c r="M38" s="73">
        <f>SUM(M39:M44)</f>
        <v>1049</v>
      </c>
      <c r="N38" s="73">
        <f t="shared" ref="N38" si="4">SUM(N39:N44)</f>
        <v>1033</v>
      </c>
      <c r="O38" s="73">
        <f t="shared" ref="O38:S38" si="5">SUM(O39:O44)</f>
        <v>997.30000000000007</v>
      </c>
      <c r="P38" s="73">
        <f t="shared" si="5"/>
        <v>983</v>
      </c>
      <c r="Q38" s="73">
        <f t="shared" si="5"/>
        <v>976.69999999999993</v>
      </c>
      <c r="R38" s="73">
        <f t="shared" si="5"/>
        <v>968.8</v>
      </c>
      <c r="S38" s="73">
        <f t="shared" si="5"/>
        <v>972.4</v>
      </c>
      <c r="T38" s="73">
        <v>936.55700000000002</v>
      </c>
      <c r="U38" s="186">
        <v>944.1</v>
      </c>
      <c r="V38" s="240">
        <v>915.97200000000009</v>
      </c>
      <c r="W38" s="240">
        <v>900.04499999999996</v>
      </c>
      <c r="X38" s="240">
        <v>892.74</v>
      </c>
      <c r="Y38" s="186">
        <v>895.99400000000003</v>
      </c>
      <c r="Z38" s="186">
        <v>865.23299999999995</v>
      </c>
      <c r="AA38" s="186">
        <v>844.14499999999998</v>
      </c>
      <c r="AB38" s="186">
        <v>845.19299999999998</v>
      </c>
      <c r="AC38" s="186">
        <v>836.51499999999999</v>
      </c>
      <c r="AD38" s="186">
        <v>995.12899999999991</v>
      </c>
      <c r="AE38" s="186">
        <v>989.86500000000001</v>
      </c>
      <c r="AF38" s="186">
        <v>989.91</v>
      </c>
      <c r="AG38" s="186">
        <f t="shared" ref="AG38" si="6">SUM(AG39:AG44)</f>
        <v>992.44100000000003</v>
      </c>
      <c r="AH38" s="186">
        <v>1078.877</v>
      </c>
      <c r="AI38" s="186">
        <v>1381.8110000000001</v>
      </c>
      <c r="AJ38" s="496">
        <v>1392.5069999999998</v>
      </c>
      <c r="AK38" s="186">
        <v>1406.1759999999999</v>
      </c>
      <c r="AL38" s="186">
        <v>1414.1429999999998</v>
      </c>
      <c r="AM38" s="186">
        <v>1472.9569999999999</v>
      </c>
      <c r="AN38" s="186">
        <v>1471.306</v>
      </c>
      <c r="AO38" s="186">
        <v>1468.4670000000001</v>
      </c>
      <c r="AP38" s="186">
        <v>1342.239</v>
      </c>
      <c r="AQ38" s="186">
        <v>1346.4770000000001</v>
      </c>
      <c r="AR38" s="186">
        <v>1305.5480000000002</v>
      </c>
      <c r="AS38" s="186">
        <v>1312.664</v>
      </c>
      <c r="AT38" s="186">
        <v>1316.345</v>
      </c>
      <c r="AU38" s="186">
        <v>1316.345</v>
      </c>
      <c r="AV38" s="186">
        <v>1272.6179999999999</v>
      </c>
      <c r="AW38" s="186">
        <v>1259.912</v>
      </c>
      <c r="AX38" s="186">
        <v>1372.8140000000001</v>
      </c>
    </row>
    <row r="39" spans="2:50" s="174" customFormat="1" ht="15" customHeight="1">
      <c r="B39" s="12" t="s">
        <v>56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2.6</v>
      </c>
      <c r="J39" s="64">
        <v>2.5</v>
      </c>
      <c r="K39" s="64">
        <v>2.4</v>
      </c>
      <c r="L39" s="64">
        <v>2.5</v>
      </c>
      <c r="M39" s="64">
        <v>2.2999999999999998</v>
      </c>
      <c r="N39" s="64">
        <v>2.2000000000000002</v>
      </c>
      <c r="O39" s="64">
        <v>1.7</v>
      </c>
      <c r="P39" s="64">
        <v>1.7</v>
      </c>
      <c r="Q39" s="64">
        <v>1.8</v>
      </c>
      <c r="R39" s="64">
        <v>2</v>
      </c>
      <c r="S39" s="64">
        <v>2.2999999999999998</v>
      </c>
      <c r="T39" s="64">
        <v>2.1629999999999998</v>
      </c>
      <c r="U39" s="180">
        <v>2.7</v>
      </c>
      <c r="V39" s="236">
        <v>3.8969999999999998</v>
      </c>
      <c r="W39" s="236">
        <v>2</v>
      </c>
      <c r="X39" s="236">
        <v>2</v>
      </c>
      <c r="Y39" s="180">
        <v>2</v>
      </c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491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>
        <v>128.714</v>
      </c>
    </row>
    <row r="40" spans="2:50" s="174" customFormat="1" ht="15" customHeight="1">
      <c r="B40" s="173" t="s">
        <v>249</v>
      </c>
      <c r="C40" s="178"/>
      <c r="D40" s="178"/>
      <c r="E40" s="178"/>
      <c r="F40" s="178"/>
      <c r="G40" s="178"/>
      <c r="H40" s="178"/>
      <c r="I40" s="178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236"/>
      <c r="W40" s="236"/>
      <c r="X40" s="236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1">
        <v>140.28100000000001</v>
      </c>
      <c r="AJ40" s="493">
        <v>137.959</v>
      </c>
      <c r="AK40" s="181">
        <v>149.91800000000001</v>
      </c>
      <c r="AL40" s="181">
        <v>137.946</v>
      </c>
      <c r="AM40" s="181">
        <v>44.646000000000001</v>
      </c>
      <c r="AN40" s="181">
        <v>34.335999999999999</v>
      </c>
      <c r="AO40" s="181">
        <v>38.154000000000003</v>
      </c>
      <c r="AP40" s="181">
        <v>0</v>
      </c>
      <c r="AQ40" s="181">
        <v>0</v>
      </c>
      <c r="AR40" s="181"/>
      <c r="AS40" s="181"/>
      <c r="AT40" s="181"/>
      <c r="AU40" s="181"/>
      <c r="AV40" s="181"/>
      <c r="AW40" s="181"/>
      <c r="AX40" s="181"/>
    </row>
    <row r="41" spans="2:50" s="20" customFormat="1" ht="15" customHeight="1">
      <c r="B41" s="173" t="s">
        <v>250</v>
      </c>
      <c r="C41" s="178"/>
      <c r="D41" s="178"/>
      <c r="E41" s="178"/>
      <c r="F41" s="178"/>
      <c r="G41" s="178"/>
      <c r="H41" s="178"/>
      <c r="I41" s="178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236"/>
      <c r="W41" s="236"/>
      <c r="X41" s="236"/>
      <c r="Y41" s="180"/>
      <c r="Z41" s="180"/>
      <c r="AA41" s="180"/>
      <c r="AB41" s="180"/>
      <c r="AC41" s="180"/>
      <c r="AD41" s="180">
        <v>211.17599999999999</v>
      </c>
      <c r="AE41" s="181">
        <v>210.81100000000001</v>
      </c>
      <c r="AF41" s="181">
        <v>223.91</v>
      </c>
      <c r="AG41" s="181">
        <v>226.982</v>
      </c>
      <c r="AH41" s="181">
        <v>347.82299999999998</v>
      </c>
      <c r="AI41" s="181">
        <v>350.47199999999998</v>
      </c>
      <c r="AJ41" s="493">
        <v>360.19900000000001</v>
      </c>
      <c r="AK41" s="181">
        <v>360.73399999999998</v>
      </c>
      <c r="AL41" s="181">
        <v>406.76400000000001</v>
      </c>
      <c r="AM41" s="181">
        <v>407.154</v>
      </c>
      <c r="AN41" s="181">
        <v>407.35599999999999</v>
      </c>
      <c r="AO41" s="181">
        <v>399.52499999999998</v>
      </c>
      <c r="AP41" s="181">
        <v>405.04599999999999</v>
      </c>
      <c r="AQ41" s="181">
        <v>405.18700000000001</v>
      </c>
      <c r="AR41" s="181">
        <v>405.32100000000003</v>
      </c>
      <c r="AS41" s="181">
        <v>405.52499999999998</v>
      </c>
      <c r="AT41" s="181">
        <v>459.89</v>
      </c>
      <c r="AU41" s="181">
        <v>459.89</v>
      </c>
      <c r="AV41" s="181">
        <v>460.60399999999998</v>
      </c>
      <c r="AW41" s="181">
        <v>461.52100000000002</v>
      </c>
      <c r="AX41" s="181">
        <v>461.76600000000002</v>
      </c>
    </row>
    <row r="42" spans="2:50" s="174" customFormat="1" ht="15" customHeight="1">
      <c r="B42" s="12" t="s">
        <v>57</v>
      </c>
      <c r="C42" s="95">
        <v>1067.0999999999999</v>
      </c>
      <c r="D42" s="95">
        <v>1035.5</v>
      </c>
      <c r="E42" s="95">
        <v>1042.8</v>
      </c>
      <c r="F42" s="95">
        <v>980</v>
      </c>
      <c r="G42" s="95">
        <v>967.7</v>
      </c>
      <c r="H42" s="95">
        <v>984.6</v>
      </c>
      <c r="I42" s="95">
        <v>963.2</v>
      </c>
      <c r="J42" s="65">
        <v>950.7</v>
      </c>
      <c r="K42" s="65">
        <v>944</v>
      </c>
      <c r="L42" s="65">
        <v>936.5</v>
      </c>
      <c r="M42" s="65">
        <v>928.2</v>
      </c>
      <c r="N42" s="65">
        <v>911.1</v>
      </c>
      <c r="O42" s="65">
        <v>876.9</v>
      </c>
      <c r="P42" s="65">
        <v>863.4</v>
      </c>
      <c r="Q42" s="65">
        <v>855.1</v>
      </c>
      <c r="R42" s="65">
        <v>847.3</v>
      </c>
      <c r="S42" s="65">
        <v>844.6</v>
      </c>
      <c r="T42" s="65">
        <v>811.69200000000001</v>
      </c>
      <c r="U42" s="181">
        <v>811.3</v>
      </c>
      <c r="V42" s="239">
        <v>784.89300000000003</v>
      </c>
      <c r="W42" s="239">
        <v>775.32799999999997</v>
      </c>
      <c r="X42" s="239">
        <v>773.37699999999995</v>
      </c>
      <c r="Y42" s="181">
        <v>765.322</v>
      </c>
      <c r="Z42" s="181">
        <v>749.26599999999996</v>
      </c>
      <c r="AA42" s="181">
        <v>729.92499999999995</v>
      </c>
      <c r="AB42" s="181">
        <v>730.31100000000004</v>
      </c>
      <c r="AC42" s="181">
        <v>725.73699999999997</v>
      </c>
      <c r="AD42" s="181">
        <v>669.16499999999996</v>
      </c>
      <c r="AE42" s="181">
        <v>663.74900000000002</v>
      </c>
      <c r="AF42" s="181">
        <v>647.11699999999996</v>
      </c>
      <c r="AG42" s="181">
        <v>646.85</v>
      </c>
      <c r="AH42" s="181">
        <v>649.18100000000004</v>
      </c>
      <c r="AI42" s="181">
        <v>655.47900000000004</v>
      </c>
      <c r="AJ42" s="493">
        <v>657.17399999999998</v>
      </c>
      <c r="AK42" s="181">
        <v>656.06</v>
      </c>
      <c r="AL42" s="181">
        <v>618.46799999999996</v>
      </c>
      <c r="AM42" s="181">
        <v>648.10500000000002</v>
      </c>
      <c r="AN42" s="181">
        <v>640.84900000000005</v>
      </c>
      <c r="AO42" s="181">
        <v>639.35699999999997</v>
      </c>
      <c r="AP42" s="181">
        <v>635.41300000000001</v>
      </c>
      <c r="AQ42" s="181">
        <v>631.01700000000005</v>
      </c>
      <c r="AR42" s="181">
        <v>609.69600000000003</v>
      </c>
      <c r="AS42" s="181">
        <v>603.08399999999995</v>
      </c>
      <c r="AT42" s="181">
        <v>578.62099999999998</v>
      </c>
      <c r="AU42" s="181">
        <v>578.62099999999998</v>
      </c>
      <c r="AV42" s="181">
        <v>561.697</v>
      </c>
      <c r="AW42" s="181">
        <v>551.99900000000002</v>
      </c>
      <c r="AX42" s="181">
        <v>539.84</v>
      </c>
    </row>
    <row r="43" spans="2:50" s="20" customFormat="1" ht="15" customHeight="1">
      <c r="B43" s="173" t="s">
        <v>251</v>
      </c>
      <c r="C43" s="95"/>
      <c r="D43" s="95"/>
      <c r="E43" s="95"/>
      <c r="F43" s="95"/>
      <c r="G43" s="95"/>
      <c r="H43" s="95"/>
      <c r="I43" s="95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239"/>
      <c r="W43" s="239"/>
      <c r="X43" s="239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>
        <v>154.43</v>
      </c>
      <c r="AJ43" s="493">
        <v>156.05600000000001</v>
      </c>
      <c r="AK43" s="181">
        <v>159.828</v>
      </c>
      <c r="AL43" s="181">
        <v>158.26300000000001</v>
      </c>
      <c r="AM43" s="181">
        <v>199.25200000000001</v>
      </c>
      <c r="AN43" s="181">
        <v>202.09800000000001</v>
      </c>
      <c r="AO43" s="181">
        <v>202.82</v>
      </c>
      <c r="AP43" s="181">
        <v>204.64099999999999</v>
      </c>
      <c r="AQ43" s="181">
        <v>213.36099999999999</v>
      </c>
      <c r="AR43" s="181">
        <v>195.76599999999999</v>
      </c>
      <c r="AS43" s="181">
        <v>209.33600000000001</v>
      </c>
      <c r="AT43" s="181">
        <v>183.709</v>
      </c>
      <c r="AU43" s="181">
        <v>183.709</v>
      </c>
      <c r="AV43" s="181">
        <v>158.71299999999999</v>
      </c>
      <c r="AW43" s="181">
        <v>154.08699999999999</v>
      </c>
      <c r="AX43" s="181">
        <v>150.95400000000001</v>
      </c>
    </row>
    <row r="44" spans="2:50" s="20" customFormat="1" ht="15" customHeight="1">
      <c r="B44" s="12" t="s">
        <v>58</v>
      </c>
      <c r="C44" s="54">
        <v>76.3</v>
      </c>
      <c r="D44" s="54">
        <v>101.1</v>
      </c>
      <c r="E44" s="54">
        <v>114.8</v>
      </c>
      <c r="F44" s="54">
        <v>113.8</v>
      </c>
      <c r="G44" s="54">
        <v>114</v>
      </c>
      <c r="H44" s="54">
        <v>115.3</v>
      </c>
      <c r="I44" s="54">
        <v>114</v>
      </c>
      <c r="J44" s="64">
        <v>114</v>
      </c>
      <c r="K44" s="64">
        <v>115.6</v>
      </c>
      <c r="L44" s="64">
        <v>118.2</v>
      </c>
      <c r="M44" s="64">
        <v>118.5</v>
      </c>
      <c r="N44" s="64">
        <v>119.7</v>
      </c>
      <c r="O44" s="64">
        <v>118.7</v>
      </c>
      <c r="P44" s="64">
        <v>117.9</v>
      </c>
      <c r="Q44" s="64">
        <v>119.8</v>
      </c>
      <c r="R44" s="64">
        <v>119.5</v>
      </c>
      <c r="S44" s="64">
        <v>125.5</v>
      </c>
      <c r="T44" s="64">
        <v>122.702</v>
      </c>
      <c r="U44" s="180">
        <v>130.1</v>
      </c>
      <c r="V44" s="236">
        <v>127.182</v>
      </c>
      <c r="W44" s="236">
        <v>122.717</v>
      </c>
      <c r="X44" s="236">
        <v>117.363</v>
      </c>
      <c r="Y44" s="180">
        <v>128.672</v>
      </c>
      <c r="Z44" s="180">
        <v>115.967</v>
      </c>
      <c r="AA44" s="180">
        <v>114.22</v>
      </c>
      <c r="AB44" s="180">
        <v>114.88200000000001</v>
      </c>
      <c r="AC44" s="180">
        <v>110.77800000000001</v>
      </c>
      <c r="AD44" s="180">
        <v>114.788</v>
      </c>
      <c r="AE44" s="180">
        <v>115.30500000000001</v>
      </c>
      <c r="AF44" s="180">
        <v>118.883</v>
      </c>
      <c r="AG44" s="180">
        <v>118.60899999999999</v>
      </c>
      <c r="AH44" s="180">
        <v>81.873000000000005</v>
      </c>
      <c r="AI44" s="180">
        <v>81.149000000000001</v>
      </c>
      <c r="AJ44" s="491">
        <v>81.119</v>
      </c>
      <c r="AK44" s="180">
        <v>79.635999999999996</v>
      </c>
      <c r="AL44" s="180">
        <v>92.701999999999998</v>
      </c>
      <c r="AM44" s="180">
        <v>173.8</v>
      </c>
      <c r="AN44" s="180">
        <v>186.667</v>
      </c>
      <c r="AO44" s="180">
        <v>188.61099999999999</v>
      </c>
      <c r="AP44" s="180">
        <v>97.138999999999996</v>
      </c>
      <c r="AQ44" s="180">
        <v>96.912000000000006</v>
      </c>
      <c r="AR44" s="180">
        <v>94.765000000000001</v>
      </c>
      <c r="AS44" s="180">
        <v>94.718999999999994</v>
      </c>
      <c r="AT44" s="180">
        <v>94.125</v>
      </c>
      <c r="AU44" s="180">
        <v>94.125</v>
      </c>
      <c r="AV44" s="180">
        <v>91.603999999999999</v>
      </c>
      <c r="AW44" s="180">
        <v>92.305000000000007</v>
      </c>
      <c r="AX44" s="180">
        <v>91.54</v>
      </c>
    </row>
    <row r="45" spans="2:50" s="20" customFormat="1" ht="15" customHeight="1">
      <c r="B45" s="11" t="s">
        <v>59</v>
      </c>
      <c r="C45" s="53">
        <f t="shared" ref="C45:S45" si="7">C23+C8</f>
        <v>2668.5999999999995</v>
      </c>
      <c r="D45" s="53">
        <f t="shared" si="7"/>
        <v>2738.7</v>
      </c>
      <c r="E45" s="53">
        <f t="shared" si="7"/>
        <v>3002.8</v>
      </c>
      <c r="F45" s="53">
        <f t="shared" si="7"/>
        <v>2679.4</v>
      </c>
      <c r="G45" s="53">
        <f t="shared" si="7"/>
        <v>2581.1999999999998</v>
      </c>
      <c r="H45" s="53">
        <f t="shared" si="7"/>
        <v>2558.3000000000002</v>
      </c>
      <c r="I45" s="53">
        <f t="shared" si="7"/>
        <v>2563.9000000000005</v>
      </c>
      <c r="J45" s="53">
        <f t="shared" si="7"/>
        <v>2468</v>
      </c>
      <c r="K45" s="53">
        <f t="shared" si="7"/>
        <v>2430.6000000000004</v>
      </c>
      <c r="L45" s="53">
        <f t="shared" si="7"/>
        <v>2420</v>
      </c>
      <c r="M45" s="53">
        <f t="shared" si="7"/>
        <v>2413.1000000000004</v>
      </c>
      <c r="N45" s="53">
        <f t="shared" si="7"/>
        <v>2443</v>
      </c>
      <c r="O45" s="53">
        <f t="shared" si="7"/>
        <v>2357.9000000000005</v>
      </c>
      <c r="P45" s="53">
        <f t="shared" si="7"/>
        <v>2300.6</v>
      </c>
      <c r="Q45" s="53">
        <f t="shared" si="7"/>
        <v>2474.7000000000003</v>
      </c>
      <c r="R45" s="53">
        <f t="shared" si="7"/>
        <v>2468.6</v>
      </c>
      <c r="S45" s="53">
        <f t="shared" si="7"/>
        <v>2523.9</v>
      </c>
      <c r="T45" s="53">
        <v>2542.712</v>
      </c>
      <c r="U45" s="177">
        <v>2678.8999999999996</v>
      </c>
      <c r="V45" s="241">
        <v>2598.3360000000002</v>
      </c>
      <c r="W45" s="241">
        <v>2641.0420000000004</v>
      </c>
      <c r="X45" s="241">
        <v>2583.3310000000001</v>
      </c>
      <c r="Y45" s="177">
        <v>2641.1130000000003</v>
      </c>
      <c r="Z45" s="177">
        <v>2629.6729999999998</v>
      </c>
      <c r="AA45" s="177">
        <v>2554.5309999999999</v>
      </c>
      <c r="AB45" s="177">
        <v>2598.7289999999998</v>
      </c>
      <c r="AC45" s="177">
        <v>2567.502</v>
      </c>
      <c r="AD45" s="177">
        <v>2721.4179999999997</v>
      </c>
      <c r="AE45" s="177">
        <v>2764.4590000000003</v>
      </c>
      <c r="AF45" s="177">
        <v>2828.6210000000001</v>
      </c>
      <c r="AG45" s="177">
        <f>AG23+AG8</f>
        <v>2940.0960000000005</v>
      </c>
      <c r="AH45" s="177">
        <v>3224.0439999999999</v>
      </c>
      <c r="AI45" s="177">
        <v>3370.1410000000005</v>
      </c>
      <c r="AJ45" s="497">
        <v>3383.6179999999995</v>
      </c>
      <c r="AK45" s="177">
        <v>3384.3150000000001</v>
      </c>
      <c r="AL45" s="177">
        <v>3294.8649999999998</v>
      </c>
      <c r="AM45" s="177">
        <v>3207.8739999999998</v>
      </c>
      <c r="AN45" s="177">
        <v>3148.5699999999997</v>
      </c>
      <c r="AO45" s="177">
        <v>3138.9160000000002</v>
      </c>
      <c r="AP45" s="177">
        <v>3164.78</v>
      </c>
      <c r="AQ45" s="177">
        <v>3199.0919999999996</v>
      </c>
      <c r="AR45" s="177">
        <v>3064.9890000000005</v>
      </c>
      <c r="AS45" s="177">
        <v>3256.0749999999998</v>
      </c>
      <c r="AT45" s="177">
        <v>3196.192</v>
      </c>
      <c r="AU45" s="177">
        <v>3196.192</v>
      </c>
      <c r="AV45" s="177">
        <v>3042.1689999999999</v>
      </c>
      <c r="AW45" s="177">
        <v>3111.5030000000002</v>
      </c>
      <c r="AX45" s="177">
        <v>2934.1610000000001</v>
      </c>
    </row>
    <row r="46" spans="2:50" s="20" customFormat="1" ht="15" customHeight="1">
      <c r="B46" s="2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176"/>
      <c r="V46" s="242"/>
      <c r="W46" s="242"/>
      <c r="X46" s="242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498"/>
      <c r="AK46" s="176"/>
      <c r="AL46" s="176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6"/>
      <c r="AX46" s="176"/>
    </row>
    <row r="47" spans="2:50" s="20" customFormat="1" ht="15" customHeight="1">
      <c r="B47" s="570" t="s">
        <v>61</v>
      </c>
      <c r="C47" s="579" t="s">
        <v>138</v>
      </c>
      <c r="D47" s="579" t="s">
        <v>139</v>
      </c>
      <c r="E47" s="579" t="s">
        <v>140</v>
      </c>
      <c r="F47" s="579" t="s">
        <v>141</v>
      </c>
      <c r="G47" s="579" t="s">
        <v>142</v>
      </c>
      <c r="H47" s="579" t="s">
        <v>143</v>
      </c>
      <c r="I47" s="579" t="s">
        <v>144</v>
      </c>
      <c r="J47" s="579" t="s">
        <v>145</v>
      </c>
      <c r="K47" s="579" t="s">
        <v>146</v>
      </c>
      <c r="L47" s="579" t="s">
        <v>147</v>
      </c>
      <c r="M47" s="579" t="s">
        <v>148</v>
      </c>
      <c r="N47" s="579" t="s">
        <v>149</v>
      </c>
      <c r="O47" s="579" t="s">
        <v>150</v>
      </c>
      <c r="P47" s="579" t="s">
        <v>151</v>
      </c>
      <c r="Q47" s="579" t="s">
        <v>152</v>
      </c>
      <c r="R47" s="579" t="s">
        <v>156</v>
      </c>
      <c r="S47" s="579" t="s">
        <v>161</v>
      </c>
      <c r="T47" s="579" t="s">
        <v>162</v>
      </c>
      <c r="U47" s="579" t="s">
        <v>164</v>
      </c>
      <c r="V47" s="564" t="s">
        <v>166</v>
      </c>
      <c r="W47" s="564" t="s">
        <v>169</v>
      </c>
      <c r="X47" s="564" t="s">
        <v>202</v>
      </c>
      <c r="Y47" s="579" t="s">
        <v>203</v>
      </c>
      <c r="Z47" s="564" t="s">
        <v>205</v>
      </c>
      <c r="AA47" s="579" t="s">
        <v>208</v>
      </c>
      <c r="AB47" s="579" t="s">
        <v>210</v>
      </c>
      <c r="AC47" s="579" t="s">
        <v>211</v>
      </c>
      <c r="AD47" s="579" t="s">
        <v>212</v>
      </c>
      <c r="AE47" s="579" t="s">
        <v>214</v>
      </c>
      <c r="AF47" s="579" t="s">
        <v>216</v>
      </c>
      <c r="AG47" s="579" t="s">
        <v>218</v>
      </c>
      <c r="AH47" s="579" t="s">
        <v>235</v>
      </c>
      <c r="AI47" s="579" t="s">
        <v>245</v>
      </c>
      <c r="AJ47" s="580" t="s">
        <v>272</v>
      </c>
      <c r="AK47" s="579" t="s">
        <v>278</v>
      </c>
      <c r="AL47" s="579" t="s">
        <v>280</v>
      </c>
      <c r="AM47" s="564" t="s">
        <v>286</v>
      </c>
      <c r="AN47" s="564" t="s">
        <v>294</v>
      </c>
      <c r="AO47" s="579" t="s">
        <v>303</v>
      </c>
      <c r="AP47" s="579" t="s">
        <v>307</v>
      </c>
      <c r="AQ47" s="564" t="s">
        <v>310</v>
      </c>
      <c r="AR47" s="564" t="s">
        <v>313</v>
      </c>
      <c r="AS47" s="564" t="s">
        <v>317</v>
      </c>
      <c r="AT47" s="564" t="s">
        <v>320</v>
      </c>
      <c r="AU47" s="564" t="s">
        <v>321</v>
      </c>
      <c r="AV47" s="579" t="s">
        <v>323</v>
      </c>
      <c r="AW47" s="564" t="s">
        <v>326</v>
      </c>
      <c r="AX47" s="564" t="s">
        <v>335</v>
      </c>
    </row>
    <row r="48" spans="2:50" s="20" customFormat="1" ht="15" customHeight="1">
      <c r="B48" s="570"/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65"/>
      <c r="W48" s="565"/>
      <c r="X48" s="565"/>
      <c r="Y48" s="579"/>
      <c r="Z48" s="565"/>
      <c r="AA48" s="579"/>
      <c r="AB48" s="579"/>
      <c r="AC48" s="579"/>
      <c r="AD48" s="579"/>
      <c r="AE48" s="579"/>
      <c r="AF48" s="579"/>
      <c r="AG48" s="579"/>
      <c r="AH48" s="579"/>
      <c r="AI48" s="579"/>
      <c r="AJ48" s="580"/>
      <c r="AK48" s="579"/>
      <c r="AL48" s="579"/>
      <c r="AM48" s="565"/>
      <c r="AN48" s="565"/>
      <c r="AO48" s="579"/>
      <c r="AP48" s="579"/>
      <c r="AQ48" s="565"/>
      <c r="AR48" s="565"/>
      <c r="AS48" s="565"/>
      <c r="AT48" s="565"/>
      <c r="AU48" s="565"/>
      <c r="AV48" s="579"/>
      <c r="AW48" s="565"/>
      <c r="AX48" s="565"/>
    </row>
    <row r="49" spans="1:50" s="174" customFormat="1" ht="15" customHeight="1">
      <c r="A49" s="20"/>
      <c r="B49" s="11" t="s">
        <v>42</v>
      </c>
      <c r="C49" s="71">
        <f t="shared" ref="C49:S49" si="8">SUM(C50:C63)</f>
        <v>612.70000000000005</v>
      </c>
      <c r="D49" s="71">
        <f t="shared" si="8"/>
        <v>695.30000000000007</v>
      </c>
      <c r="E49" s="71">
        <f t="shared" si="8"/>
        <v>805.00000000000011</v>
      </c>
      <c r="F49" s="71">
        <f t="shared" si="8"/>
        <v>739.5999999999998</v>
      </c>
      <c r="G49" s="71">
        <f t="shared" si="8"/>
        <v>770.60000000000014</v>
      </c>
      <c r="H49" s="71">
        <f t="shared" si="8"/>
        <v>768.19999999999993</v>
      </c>
      <c r="I49" s="71">
        <f t="shared" si="8"/>
        <v>750.40000000000009</v>
      </c>
      <c r="J49" s="71">
        <f t="shared" si="8"/>
        <v>727.80000000000007</v>
      </c>
      <c r="K49" s="71">
        <f t="shared" si="8"/>
        <v>741.30000000000007</v>
      </c>
      <c r="L49" s="71">
        <f t="shared" si="8"/>
        <v>572.9</v>
      </c>
      <c r="M49" s="71">
        <f t="shared" si="8"/>
        <v>801.30000000000007</v>
      </c>
      <c r="N49" s="71">
        <f t="shared" si="8"/>
        <v>854.80000000000007</v>
      </c>
      <c r="O49" s="71">
        <f t="shared" si="8"/>
        <v>818.5</v>
      </c>
      <c r="P49" s="71">
        <f t="shared" si="8"/>
        <v>906.49999999999989</v>
      </c>
      <c r="Q49" s="71">
        <f t="shared" si="8"/>
        <v>735.00000000000011</v>
      </c>
      <c r="R49" s="71">
        <f t="shared" si="8"/>
        <v>716.2</v>
      </c>
      <c r="S49" s="71">
        <f t="shared" si="8"/>
        <v>777.4</v>
      </c>
      <c r="T49" s="71">
        <v>876.08499999999992</v>
      </c>
      <c r="U49" s="184">
        <v>994.3</v>
      </c>
      <c r="V49" s="235">
        <v>850.69599999999991</v>
      </c>
      <c r="W49" s="235">
        <v>778.16399999999999</v>
      </c>
      <c r="X49" s="235">
        <v>875.91499999999996</v>
      </c>
      <c r="Y49" s="184">
        <v>931.40300000000002</v>
      </c>
      <c r="Z49" s="184">
        <v>816.55099999999982</v>
      </c>
      <c r="AA49" s="184">
        <v>760.53899999999976</v>
      </c>
      <c r="AB49" s="184">
        <v>777.13900000000012</v>
      </c>
      <c r="AC49" s="184">
        <v>764.88099999999997</v>
      </c>
      <c r="AD49" s="184">
        <v>762.88099999999997</v>
      </c>
      <c r="AE49" s="184">
        <v>726.00599999999986</v>
      </c>
      <c r="AF49" s="184">
        <v>819.41399999999999</v>
      </c>
      <c r="AG49" s="184">
        <f>SUM(AG50:AG63)</f>
        <v>840.83699999999999</v>
      </c>
      <c r="AH49" s="184">
        <v>1145.0639999999999</v>
      </c>
      <c r="AI49" s="184">
        <v>779.43099999999993</v>
      </c>
      <c r="AJ49" s="490">
        <v>871.5329999999999</v>
      </c>
      <c r="AK49" s="184">
        <v>954.3359999999999</v>
      </c>
      <c r="AL49" s="184">
        <v>964.93999999999983</v>
      </c>
      <c r="AM49" s="184">
        <v>913.98</v>
      </c>
      <c r="AN49" s="184">
        <v>956.35299999999995</v>
      </c>
      <c r="AO49" s="184">
        <v>977.10199999999998</v>
      </c>
      <c r="AP49" s="184">
        <v>1095.085</v>
      </c>
      <c r="AQ49" s="184">
        <v>1097.5840000000001</v>
      </c>
      <c r="AR49" s="184">
        <v>1111.575</v>
      </c>
      <c r="AS49" s="184">
        <v>1108.7270000000001</v>
      </c>
      <c r="AT49" s="184">
        <v>1545.9179999999999</v>
      </c>
      <c r="AU49" s="184">
        <v>1065.4939999999999</v>
      </c>
      <c r="AV49" s="184">
        <v>1052.9290000000001</v>
      </c>
      <c r="AW49" s="184">
        <v>1430.9180000000001</v>
      </c>
      <c r="AX49" s="184">
        <v>1050.4470000000001</v>
      </c>
    </row>
    <row r="50" spans="1:50" s="20" customFormat="1" ht="15" customHeight="1">
      <c r="B50" s="12" t="s">
        <v>62</v>
      </c>
      <c r="C50" s="54">
        <v>291.5</v>
      </c>
      <c r="D50" s="54">
        <v>340.5</v>
      </c>
      <c r="E50" s="54">
        <v>432.3</v>
      </c>
      <c r="F50" s="54">
        <v>337.7</v>
      </c>
      <c r="G50" s="54">
        <v>384.5</v>
      </c>
      <c r="H50" s="54">
        <v>410.2</v>
      </c>
      <c r="I50" s="54">
        <v>366.8</v>
      </c>
      <c r="J50" s="64">
        <v>375.8</v>
      </c>
      <c r="K50" s="64">
        <v>398.6</v>
      </c>
      <c r="L50" s="64">
        <v>229</v>
      </c>
      <c r="M50" s="64">
        <v>447.4</v>
      </c>
      <c r="N50" s="64">
        <v>497</v>
      </c>
      <c r="O50" s="64">
        <v>479.3</v>
      </c>
      <c r="P50" s="64">
        <v>588.9</v>
      </c>
      <c r="Q50" s="64">
        <v>389.8</v>
      </c>
      <c r="R50" s="64">
        <v>403.7</v>
      </c>
      <c r="S50" s="64">
        <v>425.8</v>
      </c>
      <c r="T50" s="64">
        <v>402.81200000000001</v>
      </c>
      <c r="U50" s="180">
        <v>439.6</v>
      </c>
      <c r="V50" s="236">
        <v>396.74700000000001</v>
      </c>
      <c r="W50" s="236">
        <v>336.03</v>
      </c>
      <c r="X50" s="236">
        <v>425.67099999999999</v>
      </c>
      <c r="Y50" s="180">
        <v>452.89100000000002</v>
      </c>
      <c r="Z50" s="180">
        <v>383.58800000000002</v>
      </c>
      <c r="AA50" s="180">
        <v>353.42399999999998</v>
      </c>
      <c r="AB50" s="180">
        <v>475.18700000000001</v>
      </c>
      <c r="AC50" s="180">
        <v>476.661</v>
      </c>
      <c r="AD50" s="180">
        <v>444.86099999999999</v>
      </c>
      <c r="AE50" s="180">
        <v>358.45699999999999</v>
      </c>
      <c r="AF50" s="180">
        <v>421.18599999999998</v>
      </c>
      <c r="AG50" s="180">
        <v>392.62400000000002</v>
      </c>
      <c r="AH50" s="180">
        <v>527.24099999999999</v>
      </c>
      <c r="AI50" s="180">
        <v>392.43299999999999</v>
      </c>
      <c r="AJ50" s="491">
        <v>473.15699999999998</v>
      </c>
      <c r="AK50" s="180">
        <v>525.32799999999997</v>
      </c>
      <c r="AL50" s="180">
        <v>511.14299999999997</v>
      </c>
      <c r="AM50" s="180">
        <v>467.88200000000001</v>
      </c>
      <c r="AN50" s="180">
        <v>480.03</v>
      </c>
      <c r="AO50" s="180">
        <v>453.85</v>
      </c>
      <c r="AP50" s="180">
        <v>522.53599999999994</v>
      </c>
      <c r="AQ50" s="180">
        <v>515.32600000000002</v>
      </c>
      <c r="AR50" s="180">
        <v>537.67100000000005</v>
      </c>
      <c r="AS50" s="180">
        <v>505.88600000000002</v>
      </c>
      <c r="AT50" s="180">
        <v>772.28</v>
      </c>
      <c r="AU50" s="180">
        <v>433.904</v>
      </c>
      <c r="AV50" s="180">
        <v>412.10599999999999</v>
      </c>
      <c r="AW50" s="180">
        <v>625.51800000000003</v>
      </c>
      <c r="AX50" s="180">
        <v>376.28300000000002</v>
      </c>
    </row>
    <row r="51" spans="1:50" s="20" customFormat="1" ht="15" customHeight="1">
      <c r="A51" s="174"/>
      <c r="B51" s="12" t="s">
        <v>153</v>
      </c>
      <c r="C51" s="54">
        <v>14.3</v>
      </c>
      <c r="D51" s="54">
        <v>16.2</v>
      </c>
      <c r="E51" s="54">
        <v>22.2</v>
      </c>
      <c r="F51" s="54">
        <v>25.4</v>
      </c>
      <c r="G51" s="54">
        <v>27.5</v>
      </c>
      <c r="H51" s="54">
        <v>11.4</v>
      </c>
      <c r="I51" s="54">
        <v>11.6</v>
      </c>
      <c r="J51" s="64">
        <v>11.9</v>
      </c>
      <c r="K51" s="64">
        <v>11.6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5.2</v>
      </c>
      <c r="R51" s="64">
        <v>1.7</v>
      </c>
      <c r="S51" s="64">
        <v>7.5</v>
      </c>
      <c r="T51" s="64">
        <v>134.417</v>
      </c>
      <c r="U51" s="180">
        <v>144.69999999999999</v>
      </c>
      <c r="V51" s="236">
        <v>134.48400000000001</v>
      </c>
      <c r="W51" s="236">
        <v>144.22999999999999</v>
      </c>
      <c r="X51" s="236">
        <v>133.58500000000001</v>
      </c>
      <c r="Y51" s="180">
        <v>139.42500000000001</v>
      </c>
      <c r="Z51" s="180">
        <v>134.99299999999999</v>
      </c>
      <c r="AA51" s="180">
        <v>140.011</v>
      </c>
      <c r="AB51" s="180">
        <v>0.27500000000000002</v>
      </c>
      <c r="AC51" s="180">
        <v>0.90900000000000003</v>
      </c>
      <c r="AD51" s="180">
        <v>11.952</v>
      </c>
      <c r="AE51" s="180">
        <v>63.429000000000002</v>
      </c>
      <c r="AF51" s="180">
        <v>66.590999999999994</v>
      </c>
      <c r="AG51" s="180">
        <v>67.323999999999998</v>
      </c>
      <c r="AH51" s="180">
        <v>74.653000000000006</v>
      </c>
      <c r="AI51" s="180">
        <v>75.036000000000001</v>
      </c>
      <c r="AJ51" s="491">
        <v>74.367999999999995</v>
      </c>
      <c r="AK51" s="180">
        <v>87.459000000000003</v>
      </c>
      <c r="AL51" s="180">
        <v>87.007999999999996</v>
      </c>
      <c r="AM51" s="180">
        <v>99.808999999999997</v>
      </c>
      <c r="AN51" s="180">
        <v>87.600999999999999</v>
      </c>
      <c r="AO51" s="180">
        <v>89.350999999999999</v>
      </c>
      <c r="AP51" s="180">
        <v>91.084999999999994</v>
      </c>
      <c r="AQ51" s="180">
        <v>87.188999999999993</v>
      </c>
      <c r="AR51" s="180">
        <v>85.733999999999995</v>
      </c>
      <c r="AS51" s="180">
        <v>16.562000000000001</v>
      </c>
      <c r="AT51" s="180">
        <v>158.596</v>
      </c>
      <c r="AU51" s="180">
        <v>16.547999999999998</v>
      </c>
      <c r="AV51" s="180">
        <v>16.927</v>
      </c>
      <c r="AW51" s="180">
        <v>158.85900000000001</v>
      </c>
      <c r="AX51" s="180">
        <v>17.87</v>
      </c>
    </row>
    <row r="52" spans="1:50" s="20" customFormat="1" ht="15" customHeight="1">
      <c r="B52" s="173" t="s">
        <v>165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  <c r="H52" s="178">
        <v>0</v>
      </c>
      <c r="I52" s="178">
        <v>0</v>
      </c>
      <c r="J52" s="178">
        <v>0</v>
      </c>
      <c r="K52" s="178">
        <v>0</v>
      </c>
      <c r="L52" s="178">
        <v>0</v>
      </c>
      <c r="M52" s="178">
        <v>0</v>
      </c>
      <c r="N52" s="178">
        <v>0</v>
      </c>
      <c r="O52" s="178">
        <v>0</v>
      </c>
      <c r="P52" s="178">
        <v>0</v>
      </c>
      <c r="Q52" s="178">
        <v>0</v>
      </c>
      <c r="R52" s="178">
        <v>0</v>
      </c>
      <c r="S52" s="178">
        <v>0</v>
      </c>
      <c r="T52" s="178">
        <v>0</v>
      </c>
      <c r="U52" s="180">
        <v>3.2</v>
      </c>
      <c r="V52" s="236">
        <v>0</v>
      </c>
      <c r="W52" s="282"/>
      <c r="X52" s="282"/>
      <c r="Y52" s="178"/>
      <c r="Z52" s="180"/>
      <c r="AA52" s="178"/>
      <c r="AB52" s="178"/>
      <c r="AC52" s="178"/>
      <c r="AD52" s="178"/>
      <c r="AE52" s="178"/>
      <c r="AF52" s="178"/>
      <c r="AG52" s="178"/>
      <c r="AH52" s="178"/>
      <c r="AI52" s="178"/>
      <c r="AJ52" s="492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</row>
    <row r="53" spans="1:50" s="20" customFormat="1" ht="15" customHeight="1">
      <c r="B53" s="12" t="s">
        <v>63</v>
      </c>
      <c r="C53" s="95">
        <v>196.7</v>
      </c>
      <c r="D53" s="95">
        <v>214.8</v>
      </c>
      <c r="E53" s="95">
        <v>201.3</v>
      </c>
      <c r="F53" s="95">
        <v>213</v>
      </c>
      <c r="G53" s="54">
        <v>191.7</v>
      </c>
      <c r="H53" s="54">
        <v>187.7</v>
      </c>
      <c r="I53" s="54">
        <v>204.8</v>
      </c>
      <c r="J53" s="64">
        <v>186.5</v>
      </c>
      <c r="K53" s="64">
        <v>160.69999999999999</v>
      </c>
      <c r="L53" s="64">
        <v>165.7</v>
      </c>
      <c r="M53" s="64">
        <v>166.3</v>
      </c>
      <c r="N53" s="64">
        <v>194</v>
      </c>
      <c r="O53" s="64">
        <v>173.8</v>
      </c>
      <c r="P53" s="64">
        <v>165.9</v>
      </c>
      <c r="Q53" s="64">
        <v>181.6</v>
      </c>
      <c r="R53" s="64">
        <v>167.1</v>
      </c>
      <c r="S53" s="64">
        <v>192.8</v>
      </c>
      <c r="T53" s="64">
        <v>202.26499999999999</v>
      </c>
      <c r="U53" s="180">
        <v>236.3</v>
      </c>
      <c r="V53" s="236">
        <v>152.15600000000001</v>
      </c>
      <c r="W53" s="236">
        <v>135.90899999999999</v>
      </c>
      <c r="X53" s="236">
        <v>167.41399999999999</v>
      </c>
      <c r="Y53" s="180">
        <v>159.02199999999999</v>
      </c>
      <c r="Z53" s="180">
        <v>144.04</v>
      </c>
      <c r="AA53" s="180">
        <v>120.861</v>
      </c>
      <c r="AB53" s="180">
        <v>152.02699999999999</v>
      </c>
      <c r="AC53" s="180">
        <v>125.57599999999999</v>
      </c>
      <c r="AD53" s="180">
        <v>163.26499999999999</v>
      </c>
      <c r="AE53" s="180">
        <v>165.54</v>
      </c>
      <c r="AF53" s="180">
        <v>159.607</v>
      </c>
      <c r="AG53" s="180">
        <v>195.72</v>
      </c>
      <c r="AH53" s="180">
        <v>112.83</v>
      </c>
      <c r="AI53" s="180">
        <v>106.761</v>
      </c>
      <c r="AJ53" s="491">
        <v>136.97900000000001</v>
      </c>
      <c r="AK53" s="180">
        <v>147.86600000000001</v>
      </c>
      <c r="AL53" s="180">
        <v>155.40199999999999</v>
      </c>
      <c r="AM53" s="180">
        <v>133.24600000000001</v>
      </c>
      <c r="AN53" s="180">
        <v>136.34</v>
      </c>
      <c r="AO53" s="180">
        <v>158.166</v>
      </c>
      <c r="AP53" s="180">
        <v>206.09700000000001</v>
      </c>
      <c r="AQ53" s="180">
        <v>205.87100000000001</v>
      </c>
      <c r="AR53" s="180">
        <v>190.58600000000001</v>
      </c>
      <c r="AS53" s="180">
        <v>247.00399999999999</v>
      </c>
      <c r="AT53" s="180">
        <v>258.92</v>
      </c>
      <c r="AU53" s="180">
        <v>258.92</v>
      </c>
      <c r="AV53" s="180">
        <v>272.71899999999999</v>
      </c>
      <c r="AW53" s="180">
        <v>262.29399999999998</v>
      </c>
      <c r="AX53" s="180">
        <v>249.21899999999999</v>
      </c>
    </row>
    <row r="54" spans="1:50" s="174" customFormat="1" ht="15" customHeight="1">
      <c r="B54" s="12" t="s">
        <v>64</v>
      </c>
      <c r="C54" s="54">
        <v>13.8</v>
      </c>
      <c r="D54" s="54">
        <v>10.199999999999999</v>
      </c>
      <c r="E54" s="54">
        <v>15.7</v>
      </c>
      <c r="F54" s="54">
        <v>14.3</v>
      </c>
      <c r="G54" s="54">
        <v>13</v>
      </c>
      <c r="H54" s="54">
        <v>25.8</v>
      </c>
      <c r="I54" s="54">
        <v>28.1</v>
      </c>
      <c r="J54" s="64">
        <v>12.5</v>
      </c>
      <c r="K54" s="64">
        <v>13.4</v>
      </c>
      <c r="L54" s="64">
        <v>12.8</v>
      </c>
      <c r="M54" s="64">
        <v>12</v>
      </c>
      <c r="N54" s="64">
        <v>11.5</v>
      </c>
      <c r="O54" s="64">
        <v>13.5</v>
      </c>
      <c r="P54" s="64">
        <v>10.3</v>
      </c>
      <c r="Q54" s="64">
        <v>13.6</v>
      </c>
      <c r="R54" s="64">
        <v>12.1</v>
      </c>
      <c r="S54" s="64">
        <v>7.9</v>
      </c>
      <c r="T54" s="64">
        <v>10.351000000000001</v>
      </c>
      <c r="U54" s="180">
        <v>19.3</v>
      </c>
      <c r="V54" s="236">
        <v>17.298999999999999</v>
      </c>
      <c r="W54" s="236">
        <v>16.591999999999999</v>
      </c>
      <c r="X54" s="236">
        <v>15.817</v>
      </c>
      <c r="Y54" s="180">
        <v>22.34</v>
      </c>
      <c r="Z54" s="180">
        <v>13.935</v>
      </c>
      <c r="AA54" s="180">
        <v>13.536</v>
      </c>
      <c r="AB54" s="180">
        <v>12.318</v>
      </c>
      <c r="AC54" s="180">
        <v>13.209</v>
      </c>
      <c r="AD54" s="180">
        <v>13.553000000000001</v>
      </c>
      <c r="AE54" s="180">
        <v>8.8759999999999994</v>
      </c>
      <c r="AF54" s="180">
        <v>11.156000000000001</v>
      </c>
      <c r="AG54" s="180">
        <v>20.327999999999999</v>
      </c>
      <c r="AH54" s="180">
        <v>19.451000000000001</v>
      </c>
      <c r="AI54" s="180">
        <v>16.751999999999999</v>
      </c>
      <c r="AJ54" s="491">
        <v>15.045</v>
      </c>
      <c r="AK54" s="180">
        <v>18.149000000000001</v>
      </c>
      <c r="AL54" s="180">
        <v>15.335000000000001</v>
      </c>
      <c r="AM54" s="180">
        <v>19.562999999999999</v>
      </c>
      <c r="AN54" s="180">
        <v>33.630000000000003</v>
      </c>
      <c r="AO54" s="180">
        <v>28.623999999999999</v>
      </c>
      <c r="AP54" s="180">
        <v>38.103999999999999</v>
      </c>
      <c r="AQ54" s="180">
        <v>21.241</v>
      </c>
      <c r="AR54" s="180">
        <v>23.058</v>
      </c>
      <c r="AS54" s="180">
        <v>30.466000000000001</v>
      </c>
      <c r="AT54" s="180">
        <v>29.776</v>
      </c>
      <c r="AU54" s="180">
        <v>29.776</v>
      </c>
      <c r="AV54" s="180">
        <v>24.31</v>
      </c>
      <c r="AW54" s="180">
        <v>17.190999999999999</v>
      </c>
      <c r="AX54" s="180">
        <v>23.131</v>
      </c>
    </row>
    <row r="55" spans="1:50" s="20" customFormat="1" ht="15" customHeight="1">
      <c r="B55" s="173" t="s">
        <v>237</v>
      </c>
      <c r="C55" s="178"/>
      <c r="D55" s="178"/>
      <c r="E55" s="178"/>
      <c r="F55" s="178"/>
      <c r="G55" s="178"/>
      <c r="H55" s="178"/>
      <c r="I55" s="178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236"/>
      <c r="W55" s="236"/>
      <c r="X55" s="236"/>
      <c r="Y55" s="180"/>
      <c r="Z55" s="180"/>
      <c r="AA55" s="180"/>
      <c r="AB55" s="180"/>
      <c r="AC55" s="180"/>
      <c r="AD55" s="180"/>
      <c r="AE55" s="180"/>
      <c r="AF55" s="180"/>
      <c r="AG55" s="180"/>
      <c r="AH55" s="180">
        <v>17.765999999999998</v>
      </c>
      <c r="AI55" s="181">
        <v>17.672999999999998</v>
      </c>
      <c r="AJ55" s="493">
        <v>5.3999999999999999E-2</v>
      </c>
      <c r="AK55" s="181">
        <v>5.5E-2</v>
      </c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</row>
    <row r="56" spans="1:50" s="20" customFormat="1" ht="15" customHeight="1">
      <c r="B56" s="12" t="s">
        <v>65</v>
      </c>
      <c r="C56" s="54">
        <v>48.5</v>
      </c>
      <c r="D56" s="54">
        <v>52.3</v>
      </c>
      <c r="E56" s="54">
        <v>57.1</v>
      </c>
      <c r="F56" s="54">
        <v>49.5</v>
      </c>
      <c r="G56" s="54">
        <v>50.1</v>
      </c>
      <c r="H56" s="54">
        <v>56.8</v>
      </c>
      <c r="I56" s="54">
        <v>66.7</v>
      </c>
      <c r="J56" s="64">
        <v>46.6</v>
      </c>
      <c r="K56" s="64">
        <v>51.1</v>
      </c>
      <c r="L56" s="64">
        <v>57.5</v>
      </c>
      <c r="M56" s="64">
        <v>64.599999999999994</v>
      </c>
      <c r="N56" s="64">
        <v>53.7</v>
      </c>
      <c r="O56" s="64">
        <v>55</v>
      </c>
      <c r="P56" s="64">
        <v>57.5</v>
      </c>
      <c r="Q56" s="64">
        <v>66.599999999999994</v>
      </c>
      <c r="R56" s="64">
        <v>51.6</v>
      </c>
      <c r="S56" s="64">
        <v>53.3</v>
      </c>
      <c r="T56" s="64">
        <v>55.914000000000001</v>
      </c>
      <c r="U56" s="180">
        <v>71.400000000000006</v>
      </c>
      <c r="V56" s="236">
        <v>55.082999999999998</v>
      </c>
      <c r="W56" s="236">
        <v>52.029000000000003</v>
      </c>
      <c r="X56" s="236">
        <v>56.78</v>
      </c>
      <c r="Y56" s="180">
        <v>66.078000000000003</v>
      </c>
      <c r="Z56" s="180">
        <v>54.454000000000001</v>
      </c>
      <c r="AA56" s="180">
        <v>56.991999999999997</v>
      </c>
      <c r="AB56" s="180">
        <v>65.953000000000003</v>
      </c>
      <c r="AC56" s="180">
        <v>72.64</v>
      </c>
      <c r="AD56" s="180">
        <v>59.691000000000003</v>
      </c>
      <c r="AE56" s="180">
        <v>61.720999999999997</v>
      </c>
      <c r="AF56" s="180">
        <v>70.796999999999997</v>
      </c>
      <c r="AG56" s="180">
        <v>78.947000000000003</v>
      </c>
      <c r="AH56" s="180">
        <v>62.982999999999997</v>
      </c>
      <c r="AI56" s="180">
        <v>60.345999999999997</v>
      </c>
      <c r="AJ56" s="491">
        <v>65.966999999999999</v>
      </c>
      <c r="AK56" s="180">
        <v>74.284999999999997</v>
      </c>
      <c r="AL56" s="180">
        <v>68.415000000000006</v>
      </c>
      <c r="AM56" s="180">
        <v>72.350999999999999</v>
      </c>
      <c r="AN56" s="180">
        <v>92.933999999999997</v>
      </c>
      <c r="AO56" s="180">
        <v>99.974000000000004</v>
      </c>
      <c r="AP56" s="180">
        <v>94.524000000000001</v>
      </c>
      <c r="AQ56" s="180">
        <v>81.763000000000005</v>
      </c>
      <c r="AR56" s="180">
        <v>88.492000000000004</v>
      </c>
      <c r="AS56" s="180">
        <v>106.783</v>
      </c>
      <c r="AT56" s="180">
        <v>88.271000000000001</v>
      </c>
      <c r="AU56" s="180">
        <v>88.271000000000001</v>
      </c>
      <c r="AV56" s="180">
        <v>83.168000000000006</v>
      </c>
      <c r="AW56" s="180">
        <v>105.009</v>
      </c>
      <c r="AX56" s="180">
        <v>105.84699999999999</v>
      </c>
    </row>
    <row r="57" spans="1:50" s="20" customFormat="1" ht="15" customHeight="1">
      <c r="B57" s="12" t="s">
        <v>48</v>
      </c>
      <c r="C57" s="54">
        <v>3.2</v>
      </c>
      <c r="D57" s="54">
        <v>9.1999999999999993</v>
      </c>
      <c r="E57" s="54">
        <v>20.2</v>
      </c>
      <c r="F57" s="54">
        <v>18</v>
      </c>
      <c r="G57" s="54">
        <v>19.600000000000001</v>
      </c>
      <c r="H57" s="54">
        <v>0</v>
      </c>
      <c r="I57" s="5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180">
        <v>0</v>
      </c>
      <c r="V57" s="236">
        <v>0</v>
      </c>
      <c r="W57" s="236"/>
      <c r="X57" s="236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491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</row>
    <row r="58" spans="1:50" s="20" customFormat="1" ht="15" customHeight="1">
      <c r="B58" s="12" t="s">
        <v>67</v>
      </c>
      <c r="C58" s="54">
        <v>0</v>
      </c>
      <c r="D58" s="54">
        <v>0</v>
      </c>
      <c r="E58" s="54">
        <v>0</v>
      </c>
      <c r="F58" s="54">
        <v>20</v>
      </c>
      <c r="G58" s="54">
        <v>20</v>
      </c>
      <c r="H58" s="54">
        <v>4.5999999999999996</v>
      </c>
      <c r="I58" s="5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180">
        <v>0</v>
      </c>
      <c r="V58" s="236">
        <v>0</v>
      </c>
      <c r="W58" s="236"/>
      <c r="X58" s="236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491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</row>
    <row r="59" spans="1:50" s="174" customFormat="1" ht="15" customHeight="1">
      <c r="B59" s="12" t="s">
        <v>66</v>
      </c>
      <c r="C59" s="54">
        <v>0</v>
      </c>
      <c r="D59" s="54">
        <v>0</v>
      </c>
      <c r="E59" s="54">
        <v>0</v>
      </c>
      <c r="F59" s="54">
        <v>4.0999999999999996</v>
      </c>
      <c r="G59" s="54">
        <v>0</v>
      </c>
      <c r="H59" s="54">
        <v>0</v>
      </c>
      <c r="I59" s="54">
        <v>0</v>
      </c>
      <c r="J59" s="64">
        <v>13.1</v>
      </c>
      <c r="K59" s="64">
        <v>14.1</v>
      </c>
      <c r="L59" s="64">
        <v>15</v>
      </c>
      <c r="M59" s="64">
        <v>15.8</v>
      </c>
      <c r="N59" s="64">
        <v>16</v>
      </c>
      <c r="O59" s="64">
        <v>16</v>
      </c>
      <c r="P59" s="64">
        <v>16.600000000000001</v>
      </c>
      <c r="Q59" s="64">
        <v>16.5</v>
      </c>
      <c r="R59" s="64">
        <v>16.600000000000001</v>
      </c>
      <c r="S59" s="64">
        <v>16.600000000000001</v>
      </c>
      <c r="T59" s="64">
        <v>17.265000000000001</v>
      </c>
      <c r="U59" s="180">
        <v>17.2</v>
      </c>
      <c r="V59" s="236">
        <v>18.337</v>
      </c>
      <c r="W59" s="236">
        <v>18.114999999999998</v>
      </c>
      <c r="X59" s="236">
        <v>18.114999999999998</v>
      </c>
      <c r="Y59" s="180">
        <v>18.091000000000001</v>
      </c>
      <c r="Z59" s="180">
        <v>17.617000000000001</v>
      </c>
      <c r="AA59" s="180">
        <v>17.251000000000001</v>
      </c>
      <c r="AB59" s="180">
        <v>16.849</v>
      </c>
      <c r="AC59" s="180">
        <v>19.242999999999999</v>
      </c>
      <c r="AD59" s="180">
        <v>19.472999999999999</v>
      </c>
      <c r="AE59" s="180">
        <v>19.809000000000001</v>
      </c>
      <c r="AF59" s="180">
        <v>20.177</v>
      </c>
      <c r="AG59" s="180">
        <v>19.844999999999999</v>
      </c>
      <c r="AH59" s="180">
        <v>21.361000000000001</v>
      </c>
      <c r="AI59" s="180">
        <v>21.318000000000001</v>
      </c>
      <c r="AJ59" s="491">
        <v>20.937000000000001</v>
      </c>
      <c r="AK59" s="180">
        <v>21.861999999999998</v>
      </c>
      <c r="AL59" s="180">
        <v>22.212</v>
      </c>
      <c r="AM59" s="180">
        <v>22.776</v>
      </c>
      <c r="AN59" s="180">
        <v>23.356999999999999</v>
      </c>
      <c r="AO59" s="180">
        <v>24.199000000000002</v>
      </c>
      <c r="AP59" s="180">
        <v>27.658000000000001</v>
      </c>
      <c r="AQ59" s="180">
        <v>29.367999999999999</v>
      </c>
      <c r="AR59" s="180">
        <v>31.946000000000002</v>
      </c>
      <c r="AS59" s="180">
        <v>31.309000000000001</v>
      </c>
      <c r="AT59" s="180">
        <v>41.148000000000003</v>
      </c>
      <c r="AU59" s="180">
        <v>41.148000000000003</v>
      </c>
      <c r="AV59" s="180">
        <v>48.393000000000001</v>
      </c>
      <c r="AW59" s="180">
        <v>55.747</v>
      </c>
      <c r="AX59" s="180">
        <v>57.671999999999997</v>
      </c>
    </row>
    <row r="60" spans="1:50" s="20" customFormat="1" ht="15" customHeight="1">
      <c r="B60" s="173" t="s">
        <v>248</v>
      </c>
      <c r="C60" s="178"/>
      <c r="D60" s="178"/>
      <c r="E60" s="178"/>
      <c r="F60" s="178"/>
      <c r="G60" s="178"/>
      <c r="H60" s="178"/>
      <c r="I60" s="178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236"/>
      <c r="W60" s="236"/>
      <c r="X60" s="236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1">
        <v>32.972000000000001</v>
      </c>
      <c r="AJ60" s="493">
        <v>34.238</v>
      </c>
      <c r="AK60" s="181">
        <v>33.345999999999997</v>
      </c>
      <c r="AL60" s="181">
        <v>53.048999999999999</v>
      </c>
      <c r="AM60" s="181">
        <v>62.473999999999997</v>
      </c>
      <c r="AN60" s="181">
        <v>64.364000000000004</v>
      </c>
      <c r="AO60" s="181">
        <v>66.424999999999997</v>
      </c>
      <c r="AP60" s="181">
        <v>64.447000000000003</v>
      </c>
      <c r="AQ60" s="181">
        <v>68.846999999999994</v>
      </c>
      <c r="AR60" s="181">
        <v>63.838999999999999</v>
      </c>
      <c r="AS60" s="181">
        <v>69</v>
      </c>
      <c r="AT60" s="181">
        <v>65.355999999999995</v>
      </c>
      <c r="AU60" s="181">
        <v>65.355999999999995</v>
      </c>
      <c r="AV60" s="181">
        <v>58.435000000000002</v>
      </c>
      <c r="AW60" s="181">
        <v>60.470999999999997</v>
      </c>
      <c r="AX60" s="181">
        <v>60.927999999999997</v>
      </c>
    </row>
    <row r="61" spans="1:50" s="20" customFormat="1" ht="15" customHeight="1">
      <c r="B61" s="12" t="s">
        <v>68</v>
      </c>
      <c r="C61" s="54">
        <v>0</v>
      </c>
      <c r="D61" s="54">
        <v>0</v>
      </c>
      <c r="E61" s="54">
        <v>0</v>
      </c>
      <c r="F61" s="54">
        <v>5.3</v>
      </c>
      <c r="G61" s="54">
        <v>0</v>
      </c>
      <c r="H61" s="54">
        <v>0</v>
      </c>
      <c r="I61" s="54">
        <v>0</v>
      </c>
      <c r="J61" s="64">
        <v>13.8</v>
      </c>
      <c r="K61" s="64">
        <v>13.5</v>
      </c>
      <c r="L61" s="64">
        <v>14.9</v>
      </c>
      <c r="M61" s="64">
        <v>15</v>
      </c>
      <c r="N61" s="64">
        <v>10</v>
      </c>
      <c r="O61" s="64">
        <v>9.6</v>
      </c>
      <c r="P61" s="64">
        <v>9.4</v>
      </c>
      <c r="Q61" s="64">
        <v>7.5</v>
      </c>
      <c r="R61" s="64">
        <v>4.3</v>
      </c>
      <c r="S61" s="64">
        <v>5.2</v>
      </c>
      <c r="T61" s="64">
        <v>4.3479999999999999</v>
      </c>
      <c r="U61" s="180">
        <v>5.7</v>
      </c>
      <c r="V61" s="236">
        <v>7.048</v>
      </c>
      <c r="W61" s="236">
        <v>6.423</v>
      </c>
      <c r="X61" s="236">
        <v>5.7930000000000001</v>
      </c>
      <c r="Y61" s="180">
        <v>5.859</v>
      </c>
      <c r="Z61" s="180">
        <v>6.3040000000000003</v>
      </c>
      <c r="AA61" s="180">
        <v>7.3810000000000002</v>
      </c>
      <c r="AB61" s="180">
        <v>6.383</v>
      </c>
      <c r="AC61" s="180">
        <v>6.9359999999999999</v>
      </c>
      <c r="AD61" s="180">
        <v>7.202</v>
      </c>
      <c r="AE61" s="180">
        <v>7.2359999999999998</v>
      </c>
      <c r="AF61" s="180">
        <v>8.3940000000000001</v>
      </c>
      <c r="AG61" s="180">
        <v>8.7170000000000005</v>
      </c>
      <c r="AH61" s="180">
        <v>8.7650000000000006</v>
      </c>
      <c r="AI61" s="180"/>
      <c r="AJ61" s="491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</row>
    <row r="62" spans="1:50" s="174" customFormat="1" ht="15" customHeight="1">
      <c r="B62" s="173" t="s">
        <v>324</v>
      </c>
      <c r="C62" s="178"/>
      <c r="D62" s="178"/>
      <c r="E62" s="178"/>
      <c r="F62" s="178"/>
      <c r="G62" s="178"/>
      <c r="H62" s="178"/>
      <c r="I62" s="178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236"/>
      <c r="W62" s="236"/>
      <c r="X62" s="236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491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>
        <v>57.002000000000002</v>
      </c>
      <c r="AU62" s="180">
        <v>57.002000000000002</v>
      </c>
      <c r="AV62" s="181">
        <v>68.712000000000003</v>
      </c>
      <c r="AW62" s="181">
        <v>70.844999999999999</v>
      </c>
      <c r="AX62" s="181">
        <v>81.712000000000003</v>
      </c>
    </row>
    <row r="63" spans="1:50" s="174" customFormat="1" ht="15" customHeight="1">
      <c r="B63" s="12" t="s">
        <v>69</v>
      </c>
      <c r="C63" s="54">
        <v>44.7</v>
      </c>
      <c r="D63" s="95">
        <v>52.1</v>
      </c>
      <c r="E63" s="95">
        <v>56.2</v>
      </c>
      <c r="F63" s="95">
        <v>52.3</v>
      </c>
      <c r="G63" s="95">
        <v>64.2</v>
      </c>
      <c r="H63" s="95">
        <v>71.7</v>
      </c>
      <c r="I63" s="95">
        <v>72.400000000000006</v>
      </c>
      <c r="J63" s="65">
        <v>67.599999999999994</v>
      </c>
      <c r="K63" s="64">
        <v>78.3</v>
      </c>
      <c r="L63" s="64">
        <v>78</v>
      </c>
      <c r="M63" s="64">
        <v>80.2</v>
      </c>
      <c r="N63" s="65">
        <v>72.599999999999994</v>
      </c>
      <c r="O63" s="64">
        <v>71.3</v>
      </c>
      <c r="P63" s="64">
        <v>57.9</v>
      </c>
      <c r="Q63" s="64">
        <v>54.2</v>
      </c>
      <c r="R63" s="64">
        <v>59.1</v>
      </c>
      <c r="S63" s="64">
        <v>68.3</v>
      </c>
      <c r="T63" s="64">
        <v>48.713000000000001</v>
      </c>
      <c r="U63" s="180">
        <v>56.9</v>
      </c>
      <c r="V63" s="236">
        <v>69.542000000000002</v>
      </c>
      <c r="W63" s="236">
        <v>68.835999999999999</v>
      </c>
      <c r="X63" s="236">
        <v>52.74</v>
      </c>
      <c r="Y63" s="180">
        <v>67.697000000000003</v>
      </c>
      <c r="Z63" s="180">
        <v>61.62</v>
      </c>
      <c r="AA63" s="180">
        <v>51.082999999999998</v>
      </c>
      <c r="AB63" s="180">
        <v>48.146999999999998</v>
      </c>
      <c r="AC63" s="180">
        <v>49.707000000000001</v>
      </c>
      <c r="AD63" s="180">
        <v>42.884</v>
      </c>
      <c r="AE63" s="180">
        <v>40.938000000000002</v>
      </c>
      <c r="AF63" s="180">
        <v>61.506</v>
      </c>
      <c r="AG63" s="180">
        <v>57.332000000000001</v>
      </c>
      <c r="AH63" s="180">
        <v>59.927999999999997</v>
      </c>
      <c r="AI63" s="180">
        <v>56.14</v>
      </c>
      <c r="AJ63" s="491">
        <v>50.787999999999997</v>
      </c>
      <c r="AK63" s="180">
        <v>45.985999999999997</v>
      </c>
      <c r="AL63" s="180">
        <v>52.375999999999998</v>
      </c>
      <c r="AM63" s="180">
        <v>35.878999999999998</v>
      </c>
      <c r="AN63" s="180">
        <v>38.097000000000001</v>
      </c>
      <c r="AO63" s="180">
        <v>56.512999999999998</v>
      </c>
      <c r="AP63" s="180">
        <v>50.634</v>
      </c>
      <c r="AQ63" s="180">
        <v>87.978999999999999</v>
      </c>
      <c r="AR63" s="180">
        <v>90.248999999999995</v>
      </c>
      <c r="AS63" s="180">
        <v>101.717</v>
      </c>
      <c r="AT63" s="180">
        <v>74.569000000000003</v>
      </c>
      <c r="AU63" s="180">
        <v>74.569000000000003</v>
      </c>
      <c r="AV63" s="180">
        <v>68.159000000000006</v>
      </c>
      <c r="AW63" s="180">
        <v>74.983999999999995</v>
      </c>
      <c r="AX63" s="180">
        <v>77.784999999999997</v>
      </c>
    </row>
    <row r="64" spans="1:50" s="20" customFormat="1" ht="15" customHeight="1">
      <c r="B64" s="173" t="s">
        <v>238</v>
      </c>
      <c r="C64" s="178"/>
      <c r="D64" s="95"/>
      <c r="E64" s="95"/>
      <c r="F64" s="95"/>
      <c r="G64" s="95"/>
      <c r="H64" s="95"/>
      <c r="I64" s="95"/>
      <c r="J64" s="181"/>
      <c r="K64" s="180"/>
      <c r="L64" s="180"/>
      <c r="M64" s="180"/>
      <c r="N64" s="181"/>
      <c r="O64" s="180"/>
      <c r="P64" s="180"/>
      <c r="Q64" s="180"/>
      <c r="R64" s="180"/>
      <c r="S64" s="180"/>
      <c r="T64" s="180"/>
      <c r="U64" s="180"/>
      <c r="V64" s="236"/>
      <c r="W64" s="236"/>
      <c r="X64" s="236"/>
      <c r="Y64" s="180"/>
      <c r="Z64" s="180"/>
      <c r="AA64" s="180"/>
      <c r="AB64" s="180"/>
      <c r="AC64" s="180"/>
      <c r="AD64" s="180"/>
      <c r="AE64" s="180"/>
      <c r="AF64" s="180"/>
      <c r="AG64" s="180"/>
      <c r="AH64" s="180">
        <v>240.08600000000001</v>
      </c>
      <c r="AI64" s="181"/>
      <c r="AJ64" s="493"/>
      <c r="AK64" s="181"/>
      <c r="AL64" s="181">
        <v>0</v>
      </c>
      <c r="AM64" s="181"/>
      <c r="AN64" s="181"/>
      <c r="AO64" s="181"/>
      <c r="AP64" s="181">
        <v>0</v>
      </c>
      <c r="AQ64" s="181"/>
      <c r="AR64" s="181"/>
      <c r="AS64" s="181"/>
      <c r="AT64" s="181"/>
      <c r="AU64" s="181"/>
      <c r="AV64" s="181"/>
      <c r="AW64" s="181"/>
      <c r="AX64" s="181"/>
    </row>
    <row r="65" spans="2:50" s="20" customFormat="1" ht="15" customHeight="1">
      <c r="B65" s="11" t="s">
        <v>50</v>
      </c>
      <c r="C65" s="53">
        <f t="shared" ref="C65:M65" si="9">SUM(C66:C76)</f>
        <v>404.30000000000007</v>
      </c>
      <c r="D65" s="53">
        <f t="shared" si="9"/>
        <v>549.20000000000005</v>
      </c>
      <c r="E65" s="53">
        <f t="shared" si="9"/>
        <v>765.7</v>
      </c>
      <c r="F65" s="53">
        <f t="shared" si="9"/>
        <v>733.3</v>
      </c>
      <c r="G65" s="53">
        <f t="shared" si="9"/>
        <v>663.2</v>
      </c>
      <c r="H65" s="53">
        <f t="shared" si="9"/>
        <v>491.7</v>
      </c>
      <c r="I65" s="53">
        <f t="shared" si="9"/>
        <v>536.1</v>
      </c>
      <c r="J65" s="53">
        <f t="shared" si="9"/>
        <v>522.69999999999993</v>
      </c>
      <c r="K65" s="53">
        <f t="shared" si="9"/>
        <v>504.89999999999992</v>
      </c>
      <c r="L65" s="53">
        <f t="shared" si="9"/>
        <v>680.09999999999991</v>
      </c>
      <c r="M65" s="53">
        <f t="shared" si="9"/>
        <v>456.90000000000003</v>
      </c>
      <c r="N65" s="53">
        <f t="shared" ref="N65:S65" si="10">SUM(N66:N76)</f>
        <v>436.3</v>
      </c>
      <c r="O65" s="53">
        <f t="shared" si="10"/>
        <v>429.70000000000005</v>
      </c>
      <c r="P65" s="53">
        <f t="shared" si="10"/>
        <v>295.60000000000002</v>
      </c>
      <c r="Q65" s="53">
        <f t="shared" si="10"/>
        <v>634.80000000000007</v>
      </c>
      <c r="R65" s="53">
        <f t="shared" si="10"/>
        <v>666.6</v>
      </c>
      <c r="S65" s="53">
        <f t="shared" si="10"/>
        <v>653.80000000000007</v>
      </c>
      <c r="T65" s="53">
        <v>575.29899999999998</v>
      </c>
      <c r="U65" s="177">
        <v>574.6</v>
      </c>
      <c r="V65" s="241">
        <v>668.67200000000003</v>
      </c>
      <c r="W65" s="241">
        <v>823.7589999999999</v>
      </c>
      <c r="X65" s="241">
        <v>687.548</v>
      </c>
      <c r="Y65" s="177">
        <v>696.52899999999988</v>
      </c>
      <c r="Z65" s="177">
        <v>785.31799999999998</v>
      </c>
      <c r="AA65" s="177">
        <v>782.90599999999995</v>
      </c>
      <c r="AB65" s="177">
        <v>809.29300000000001</v>
      </c>
      <c r="AC65" s="177">
        <v>786.28099999999995</v>
      </c>
      <c r="AD65" s="177">
        <v>809.03000000000009</v>
      </c>
      <c r="AE65" s="177">
        <v>899.05800000000011</v>
      </c>
      <c r="AF65" s="177">
        <v>844.25100000000009</v>
      </c>
      <c r="AG65" s="177">
        <f>SUM(AG66:AG76)</f>
        <v>938.66700000000003</v>
      </c>
      <c r="AH65" s="177">
        <v>753.93799999999987</v>
      </c>
      <c r="AI65" s="177">
        <v>1108.7840000000001</v>
      </c>
      <c r="AJ65" s="497">
        <v>1059.9770000000001</v>
      </c>
      <c r="AK65" s="177">
        <v>1009.4159999999999</v>
      </c>
      <c r="AL65" s="177">
        <v>943.29900000000009</v>
      </c>
      <c r="AM65" s="177">
        <v>1062.1029999999998</v>
      </c>
      <c r="AN65" s="177">
        <v>1022.8740000000001</v>
      </c>
      <c r="AO65" s="177">
        <v>1023.7860000000001</v>
      </c>
      <c r="AP65" s="177">
        <v>963.947</v>
      </c>
      <c r="AQ65" s="177">
        <v>1011.9410000000001</v>
      </c>
      <c r="AR65" s="177">
        <v>909.3599999999999</v>
      </c>
      <c r="AS65" s="177">
        <v>1124.3569999999997</v>
      </c>
      <c r="AT65" s="177">
        <v>659.83300000000008</v>
      </c>
      <c r="AU65" s="177">
        <v>1140.2569999999998</v>
      </c>
      <c r="AV65" s="177">
        <v>1079.4640000000002</v>
      </c>
      <c r="AW65" s="177">
        <v>909.77099999999996</v>
      </c>
      <c r="AX65" s="177">
        <v>1277.9629999999997</v>
      </c>
    </row>
    <row r="66" spans="2:50" s="20" customFormat="1" ht="15" customHeight="1">
      <c r="B66" s="12" t="s">
        <v>62</v>
      </c>
      <c r="C66" s="54">
        <v>213.4</v>
      </c>
      <c r="D66" s="54">
        <v>364.7</v>
      </c>
      <c r="E66" s="54">
        <v>570.70000000000005</v>
      </c>
      <c r="F66" s="54">
        <v>519.9</v>
      </c>
      <c r="G66" s="54">
        <v>460</v>
      </c>
      <c r="H66" s="54">
        <v>296.89999999999998</v>
      </c>
      <c r="I66" s="54">
        <v>338.1</v>
      </c>
      <c r="J66" s="64">
        <v>328</v>
      </c>
      <c r="K66" s="64">
        <v>317.39999999999998</v>
      </c>
      <c r="L66" s="64">
        <v>473.1</v>
      </c>
      <c r="M66" s="64">
        <v>262.3</v>
      </c>
      <c r="N66" s="64">
        <v>251.6</v>
      </c>
      <c r="O66" s="64">
        <v>240</v>
      </c>
      <c r="P66" s="64">
        <v>124.3</v>
      </c>
      <c r="Q66" s="64">
        <v>193.9</v>
      </c>
      <c r="R66" s="64">
        <v>191.5</v>
      </c>
      <c r="S66" s="64">
        <v>158.9</v>
      </c>
      <c r="T66" s="64">
        <v>220.126</v>
      </c>
      <c r="U66" s="180">
        <v>185.4</v>
      </c>
      <c r="V66" s="236">
        <v>292.97500000000002</v>
      </c>
      <c r="W66" s="236">
        <v>464.15600000000001</v>
      </c>
      <c r="X66" s="236">
        <v>480.36500000000001</v>
      </c>
      <c r="Y66" s="180">
        <v>487.92500000000001</v>
      </c>
      <c r="Z66" s="180">
        <v>580.69299999999998</v>
      </c>
      <c r="AA66" s="180">
        <v>579.93100000000004</v>
      </c>
      <c r="AB66" s="180">
        <v>563.89200000000005</v>
      </c>
      <c r="AC66" s="180">
        <v>553.53599999999994</v>
      </c>
      <c r="AD66" s="180">
        <v>582.17999999999995</v>
      </c>
      <c r="AE66" s="180">
        <v>572.69500000000005</v>
      </c>
      <c r="AF66" s="180">
        <v>522.721</v>
      </c>
      <c r="AG66" s="180">
        <v>620.79300000000001</v>
      </c>
      <c r="AH66" s="180">
        <v>417.81799999999998</v>
      </c>
      <c r="AI66" s="180">
        <v>552.649</v>
      </c>
      <c r="AJ66" s="491">
        <v>509.053</v>
      </c>
      <c r="AK66" s="180">
        <v>462.68299999999999</v>
      </c>
      <c r="AL66" s="180">
        <v>431.495</v>
      </c>
      <c r="AM66" s="180">
        <v>466.11399999999998</v>
      </c>
      <c r="AN66" s="180">
        <v>411.83100000000002</v>
      </c>
      <c r="AO66" s="180">
        <v>398.66</v>
      </c>
      <c r="AP66" s="180">
        <v>355.577</v>
      </c>
      <c r="AQ66" s="180">
        <v>340.06299999999999</v>
      </c>
      <c r="AR66" s="180">
        <v>291.34899999999999</v>
      </c>
      <c r="AS66" s="180">
        <v>322.90499999999997</v>
      </c>
      <c r="AT66" s="180">
        <v>75.037000000000006</v>
      </c>
      <c r="AU66" s="180">
        <v>413.41300000000001</v>
      </c>
      <c r="AV66" s="180">
        <v>372.286</v>
      </c>
      <c r="AW66" s="180">
        <v>152.35599999999999</v>
      </c>
      <c r="AX66" s="180">
        <v>350.49099999999999</v>
      </c>
    </row>
    <row r="67" spans="2:50" s="174" customFormat="1" ht="15" customHeight="1">
      <c r="B67" s="12" t="s">
        <v>153</v>
      </c>
      <c r="C67" s="54">
        <v>11.4</v>
      </c>
      <c r="D67" s="54">
        <v>8.8000000000000007</v>
      </c>
      <c r="E67" s="54">
        <v>7.8</v>
      </c>
      <c r="F67" s="54">
        <v>5.3</v>
      </c>
      <c r="G67" s="54">
        <v>2.6</v>
      </c>
      <c r="H67" s="54">
        <v>0</v>
      </c>
      <c r="I67" s="5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4">
        <v>265.7</v>
      </c>
      <c r="R67" s="64">
        <v>263.7</v>
      </c>
      <c r="S67" s="64">
        <v>266.89999999999998</v>
      </c>
      <c r="T67" s="64">
        <v>132.56200000000001</v>
      </c>
      <c r="U67" s="180">
        <v>133.19999999999999</v>
      </c>
      <c r="V67" s="236">
        <v>133.84800000000001</v>
      </c>
      <c r="W67" s="236">
        <v>134.483</v>
      </c>
      <c r="X67" s="236"/>
      <c r="Y67" s="180"/>
      <c r="Z67" s="180">
        <v>0</v>
      </c>
      <c r="AA67" s="180"/>
      <c r="AB67" s="180">
        <v>48.201999999999998</v>
      </c>
      <c r="AC67" s="180">
        <v>48.99</v>
      </c>
      <c r="AD67" s="180">
        <v>36.643000000000001</v>
      </c>
      <c r="AE67" s="180">
        <v>134.98400000000001</v>
      </c>
      <c r="AF67" s="180">
        <v>118.71</v>
      </c>
      <c r="AG67" s="180">
        <v>106.60599999999999</v>
      </c>
      <c r="AH67" s="180">
        <v>73.668999999999997</v>
      </c>
      <c r="AI67" s="180">
        <v>61.557000000000002</v>
      </c>
      <c r="AJ67" s="491">
        <v>36.901000000000003</v>
      </c>
      <c r="AK67" s="180">
        <v>24.645</v>
      </c>
      <c r="AL67" s="180">
        <v>12.388999999999999</v>
      </c>
      <c r="AM67" s="180">
        <v>0</v>
      </c>
      <c r="AN67" s="180"/>
      <c r="AO67" s="180">
        <v>0</v>
      </c>
      <c r="AP67" s="180">
        <v>0</v>
      </c>
      <c r="AQ67" s="180"/>
      <c r="AR67" s="180"/>
      <c r="AS67" s="180">
        <v>141.50399999999999</v>
      </c>
      <c r="AT67" s="180">
        <v>0</v>
      </c>
      <c r="AU67" s="180">
        <v>142.048</v>
      </c>
      <c r="AV67" s="180">
        <v>141.06700000000001</v>
      </c>
      <c r="AW67" s="180">
        <v>165.982</v>
      </c>
      <c r="AX67" s="180">
        <v>315.77800000000002</v>
      </c>
    </row>
    <row r="68" spans="2:50" s="20" customFormat="1" ht="15" customHeight="1">
      <c r="B68" s="173" t="s">
        <v>248</v>
      </c>
      <c r="C68" s="178"/>
      <c r="D68" s="178"/>
      <c r="E68" s="178"/>
      <c r="F68" s="178"/>
      <c r="G68" s="178"/>
      <c r="H68" s="178"/>
      <c r="I68" s="178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236"/>
      <c r="W68" s="236"/>
      <c r="X68" s="236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1">
        <v>248.61</v>
      </c>
      <c r="AJ68" s="493">
        <v>247.71700000000001</v>
      </c>
      <c r="AK68" s="181">
        <v>252.18799999999999</v>
      </c>
      <c r="AL68" s="181">
        <v>221.15299999999999</v>
      </c>
      <c r="AM68" s="181">
        <v>283.25799999999998</v>
      </c>
      <c r="AN68" s="181">
        <v>290.39999999999998</v>
      </c>
      <c r="AO68" s="181">
        <v>292.262</v>
      </c>
      <c r="AP68" s="181">
        <v>281.30700000000002</v>
      </c>
      <c r="AQ68" s="181">
        <v>295.846</v>
      </c>
      <c r="AR68" s="181">
        <v>264.17399999999998</v>
      </c>
      <c r="AS68" s="181">
        <v>282.63400000000001</v>
      </c>
      <c r="AT68" s="181">
        <v>260.38</v>
      </c>
      <c r="AU68" s="181">
        <v>260.38</v>
      </c>
      <c r="AV68" s="181">
        <v>219.64099999999999</v>
      </c>
      <c r="AW68" s="181">
        <v>222.56800000000001</v>
      </c>
      <c r="AX68" s="181">
        <v>221.137</v>
      </c>
    </row>
    <row r="69" spans="2:50" s="20" customFormat="1" ht="15" customHeight="1">
      <c r="B69" s="12" t="s">
        <v>68</v>
      </c>
      <c r="C69" s="54">
        <v>0</v>
      </c>
      <c r="D69" s="54">
        <v>0</v>
      </c>
      <c r="E69" s="54">
        <v>0</v>
      </c>
      <c r="F69" s="54">
        <v>8.6999999999999993</v>
      </c>
      <c r="G69" s="54">
        <v>0</v>
      </c>
      <c r="H69" s="54">
        <v>0</v>
      </c>
      <c r="I69" s="54">
        <v>0</v>
      </c>
      <c r="J69" s="64">
        <v>11.7</v>
      </c>
      <c r="K69" s="64">
        <v>7.9</v>
      </c>
      <c r="L69" s="64">
        <v>5.9</v>
      </c>
      <c r="M69" s="64">
        <v>2.8</v>
      </c>
      <c r="N69" s="64">
        <v>11.9</v>
      </c>
      <c r="O69" s="64">
        <v>9.4</v>
      </c>
      <c r="P69" s="64">
        <v>6.5</v>
      </c>
      <c r="Q69" s="64">
        <v>7.1</v>
      </c>
      <c r="R69" s="64">
        <v>12.8</v>
      </c>
      <c r="S69" s="64">
        <v>16.5</v>
      </c>
      <c r="T69" s="64">
        <v>16.931999999999999</v>
      </c>
      <c r="U69" s="180">
        <v>22</v>
      </c>
      <c r="V69" s="236">
        <v>20.606999999999999</v>
      </c>
      <c r="W69" s="236">
        <v>19.382000000000001</v>
      </c>
      <c r="X69" s="236">
        <v>17.876000000000001</v>
      </c>
      <c r="Y69" s="180">
        <v>18.369</v>
      </c>
      <c r="Z69" s="180">
        <v>15.462999999999999</v>
      </c>
      <c r="AA69" s="180">
        <v>14.319000000000001</v>
      </c>
      <c r="AB69" s="180">
        <v>14.457000000000001</v>
      </c>
      <c r="AC69" s="180">
        <v>13.196999999999999</v>
      </c>
      <c r="AD69" s="180">
        <v>13.816000000000001</v>
      </c>
      <c r="AE69" s="180">
        <v>13.468</v>
      </c>
      <c r="AF69" s="180">
        <v>15.449</v>
      </c>
      <c r="AG69" s="180">
        <v>15.898</v>
      </c>
      <c r="AH69" s="180">
        <v>14.456</v>
      </c>
      <c r="AI69" s="180"/>
      <c r="AJ69" s="491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</row>
    <row r="70" spans="2:50" s="20" customFormat="1" ht="15" customHeight="1">
      <c r="B70" s="12" t="s">
        <v>66</v>
      </c>
      <c r="C70" s="54">
        <v>67.900000000000006</v>
      </c>
      <c r="D70" s="54">
        <v>65.599999999999994</v>
      </c>
      <c r="E70" s="54">
        <v>68.099999999999994</v>
      </c>
      <c r="F70" s="54">
        <v>68.8</v>
      </c>
      <c r="G70" s="54">
        <v>68.099999999999994</v>
      </c>
      <c r="H70" s="54">
        <v>69</v>
      </c>
      <c r="I70" s="54">
        <v>70.400000000000006</v>
      </c>
      <c r="J70" s="64">
        <v>49.9</v>
      </c>
      <c r="K70" s="64">
        <v>49.5</v>
      </c>
      <c r="L70" s="64">
        <v>48.7</v>
      </c>
      <c r="M70" s="64">
        <v>48.3</v>
      </c>
      <c r="N70" s="64">
        <v>48.6</v>
      </c>
      <c r="O70" s="64">
        <v>48.4</v>
      </c>
      <c r="P70" s="64">
        <v>48.5</v>
      </c>
      <c r="Q70" s="64">
        <v>46.8</v>
      </c>
      <c r="R70" s="64">
        <v>47.9</v>
      </c>
      <c r="S70" s="64">
        <v>48</v>
      </c>
      <c r="T70" s="64">
        <v>48.006</v>
      </c>
      <c r="U70" s="180">
        <v>47.9</v>
      </c>
      <c r="V70" s="236">
        <v>49.043999999999997</v>
      </c>
      <c r="W70" s="236">
        <v>49.530999999999999</v>
      </c>
      <c r="X70" s="236">
        <v>49.412999999999997</v>
      </c>
      <c r="Y70" s="180">
        <v>49.481999999999999</v>
      </c>
      <c r="Z70" s="180">
        <v>48.744</v>
      </c>
      <c r="AA70" s="180">
        <v>48.482999999999997</v>
      </c>
      <c r="AB70" s="180">
        <v>46.683</v>
      </c>
      <c r="AC70" s="180">
        <v>43.026000000000003</v>
      </c>
      <c r="AD70" s="180">
        <v>42.783999999999999</v>
      </c>
      <c r="AE70" s="180">
        <v>42.796999999999997</v>
      </c>
      <c r="AF70" s="180">
        <v>43.213000000000001</v>
      </c>
      <c r="AG70" s="180">
        <v>43.881</v>
      </c>
      <c r="AH70" s="180">
        <v>44.087000000000003</v>
      </c>
      <c r="AI70" s="180">
        <v>43.417000000000002</v>
      </c>
      <c r="AJ70" s="491">
        <v>44.027000000000001</v>
      </c>
      <c r="AK70" s="180">
        <v>43.773000000000003</v>
      </c>
      <c r="AL70" s="180">
        <v>43.771000000000001</v>
      </c>
      <c r="AM70" s="180">
        <v>44.51</v>
      </c>
      <c r="AN70" s="180">
        <v>45.24</v>
      </c>
      <c r="AO70" s="180">
        <v>48.667000000000002</v>
      </c>
      <c r="AP70" s="180">
        <v>53.21</v>
      </c>
      <c r="AQ70" s="180">
        <v>56.396999999999998</v>
      </c>
      <c r="AR70" s="180">
        <v>61.347000000000001</v>
      </c>
      <c r="AS70" s="180">
        <v>62.725000000000001</v>
      </c>
      <c r="AT70" s="180">
        <v>54.436</v>
      </c>
      <c r="AU70" s="180">
        <v>54.436</v>
      </c>
      <c r="AV70" s="180">
        <v>51.959000000000003</v>
      </c>
      <c r="AW70" s="180">
        <v>48.872</v>
      </c>
      <c r="AX70" s="180">
        <v>44.05</v>
      </c>
    </row>
    <row r="71" spans="2:50" s="20" customFormat="1" ht="15" customHeight="1">
      <c r="B71" s="12" t="s">
        <v>70</v>
      </c>
      <c r="C71" s="54">
        <v>0.8</v>
      </c>
      <c r="D71" s="54">
        <v>1</v>
      </c>
      <c r="E71" s="54">
        <v>1</v>
      </c>
      <c r="F71" s="54">
        <v>17.7</v>
      </c>
      <c r="G71" s="54">
        <v>18.100000000000001</v>
      </c>
      <c r="H71" s="54">
        <v>0</v>
      </c>
      <c r="I71" s="54">
        <v>3.3</v>
      </c>
      <c r="J71" s="64">
        <v>0</v>
      </c>
      <c r="K71" s="64">
        <v>0</v>
      </c>
      <c r="L71" s="64">
        <v>12.8</v>
      </c>
      <c r="M71" s="64">
        <v>7.8</v>
      </c>
      <c r="N71" s="64">
        <v>1.1000000000000001</v>
      </c>
      <c r="O71" s="64">
        <v>11.8</v>
      </c>
      <c r="P71" s="64">
        <v>0.5</v>
      </c>
      <c r="Q71" s="64">
        <v>0.6</v>
      </c>
      <c r="R71" s="64">
        <v>8</v>
      </c>
      <c r="S71" s="64">
        <v>0</v>
      </c>
      <c r="T71" s="64">
        <v>0</v>
      </c>
      <c r="U71" s="180">
        <v>0.1</v>
      </c>
      <c r="V71" s="236">
        <v>8.4000000000000005E-2</v>
      </c>
      <c r="W71" s="236">
        <v>8.7999999999999995E-2</v>
      </c>
      <c r="X71" s="236"/>
      <c r="Y71" s="180"/>
      <c r="Z71" s="180">
        <v>0</v>
      </c>
      <c r="AA71" s="180">
        <v>4.3</v>
      </c>
      <c r="AB71" s="180">
        <v>0.81799999999999995</v>
      </c>
      <c r="AC71" s="180"/>
      <c r="AD71" s="180"/>
      <c r="AE71" s="180">
        <v>1.46</v>
      </c>
      <c r="AF71" s="180">
        <v>0</v>
      </c>
      <c r="AG71" s="180">
        <v>0.06</v>
      </c>
      <c r="AH71" s="180">
        <v>5.8000000000000003E-2</v>
      </c>
      <c r="AI71" s="180">
        <v>5.8000000000000003E-2</v>
      </c>
      <c r="AJ71" s="491"/>
      <c r="AK71" s="180"/>
      <c r="AL71" s="180">
        <v>0</v>
      </c>
      <c r="AM71" s="180">
        <v>0</v>
      </c>
      <c r="AN71" s="180">
        <v>4.7E-2</v>
      </c>
      <c r="AO71" s="180">
        <v>4.8000000000000001E-2</v>
      </c>
      <c r="AP71" s="180">
        <v>0</v>
      </c>
      <c r="AQ71" s="180">
        <v>1.1299999999999999</v>
      </c>
      <c r="AR71" s="180">
        <v>1.153</v>
      </c>
      <c r="AS71" s="180">
        <v>1.3720000000000001</v>
      </c>
      <c r="AT71" s="180">
        <v>0.76400000000000001</v>
      </c>
      <c r="AU71" s="180">
        <v>0.76400000000000001</v>
      </c>
      <c r="AV71" s="180">
        <v>0.66200000000000003</v>
      </c>
      <c r="AW71" s="180">
        <v>0</v>
      </c>
      <c r="AX71" s="180">
        <v>0</v>
      </c>
    </row>
    <row r="72" spans="2:50" s="20" customFormat="1" ht="15" customHeight="1">
      <c r="B72" s="12" t="s">
        <v>71</v>
      </c>
      <c r="C72" s="54">
        <v>66.3</v>
      </c>
      <c r="D72" s="54">
        <v>62</v>
      </c>
      <c r="E72" s="54">
        <v>72</v>
      </c>
      <c r="F72" s="54">
        <v>77.5</v>
      </c>
      <c r="G72" s="54">
        <v>73.8</v>
      </c>
      <c r="H72" s="54">
        <v>79.5</v>
      </c>
      <c r="I72" s="54">
        <v>78.2</v>
      </c>
      <c r="J72" s="64">
        <v>86.8</v>
      </c>
      <c r="K72" s="64">
        <v>84.5</v>
      </c>
      <c r="L72" s="64">
        <v>89.9</v>
      </c>
      <c r="M72" s="64">
        <v>87.2</v>
      </c>
      <c r="N72" s="64">
        <v>80.2</v>
      </c>
      <c r="O72" s="64">
        <v>75.599999999999994</v>
      </c>
      <c r="P72" s="64">
        <v>71.5</v>
      </c>
      <c r="Q72" s="64">
        <v>76.2</v>
      </c>
      <c r="R72" s="64">
        <v>101.1</v>
      </c>
      <c r="S72" s="64">
        <v>119.7</v>
      </c>
      <c r="T72" s="64">
        <v>113.486</v>
      </c>
      <c r="U72" s="180">
        <v>141.4</v>
      </c>
      <c r="V72" s="236">
        <v>131.72900000000001</v>
      </c>
      <c r="W72" s="236">
        <v>117.843</v>
      </c>
      <c r="X72" s="236">
        <v>104.505</v>
      </c>
      <c r="Y72" s="180">
        <v>102.22799999999999</v>
      </c>
      <c r="Z72" s="180">
        <v>106.01</v>
      </c>
      <c r="AA72" s="180">
        <v>101.67</v>
      </c>
      <c r="AB72" s="180">
        <v>104.693</v>
      </c>
      <c r="AC72" s="180">
        <v>97.397999999999996</v>
      </c>
      <c r="AD72" s="180">
        <v>95.536000000000001</v>
      </c>
      <c r="AE72" s="180">
        <v>94.174999999999997</v>
      </c>
      <c r="AF72" s="180">
        <v>107.46</v>
      </c>
      <c r="AG72" s="180">
        <v>109.575</v>
      </c>
      <c r="AH72" s="180">
        <v>103.968</v>
      </c>
      <c r="AI72" s="180">
        <v>102.575</v>
      </c>
      <c r="AJ72" s="491">
        <v>99.281999999999996</v>
      </c>
      <c r="AK72" s="180">
        <v>106.28400000000001</v>
      </c>
      <c r="AL72" s="180">
        <v>106.167</v>
      </c>
      <c r="AM72" s="180">
        <v>135.16499999999999</v>
      </c>
      <c r="AN72" s="180">
        <v>139.5</v>
      </c>
      <c r="AO72" s="180">
        <v>142.36600000000001</v>
      </c>
      <c r="AP72" s="180">
        <v>131.703</v>
      </c>
      <c r="AQ72" s="180">
        <v>141.74299999999999</v>
      </c>
      <c r="AR72" s="180">
        <v>122.241</v>
      </c>
      <c r="AS72" s="180">
        <v>131.64599999999999</v>
      </c>
      <c r="AT72" s="180">
        <v>129.43700000000001</v>
      </c>
      <c r="AU72" s="180">
        <v>129.43700000000001</v>
      </c>
      <c r="AV72" s="180">
        <v>110.59399999999999</v>
      </c>
      <c r="AW72" s="180">
        <v>122.961</v>
      </c>
      <c r="AX72" s="180">
        <v>124.81699999999999</v>
      </c>
    </row>
    <row r="73" spans="2:50" s="174" customFormat="1" ht="15" customHeight="1">
      <c r="B73" s="12" t="s">
        <v>72</v>
      </c>
      <c r="C73" s="54">
        <v>20.5</v>
      </c>
      <c r="D73" s="54">
        <v>20.9</v>
      </c>
      <c r="E73" s="54">
        <v>18.399999999999999</v>
      </c>
      <c r="F73" s="95">
        <v>16.3</v>
      </c>
      <c r="G73" s="95">
        <v>15.5</v>
      </c>
      <c r="H73" s="95">
        <v>18.100000000000001</v>
      </c>
      <c r="I73" s="95">
        <v>16.2</v>
      </c>
      <c r="J73" s="64">
        <v>18.899999999999999</v>
      </c>
      <c r="K73" s="64">
        <v>18.399999999999999</v>
      </c>
      <c r="L73" s="64">
        <v>19.399999999999999</v>
      </c>
      <c r="M73" s="64">
        <v>18.899999999999999</v>
      </c>
      <c r="N73" s="64">
        <v>17.899999999999999</v>
      </c>
      <c r="O73" s="64">
        <v>20.2</v>
      </c>
      <c r="P73" s="64">
        <v>19.5</v>
      </c>
      <c r="Q73" s="64">
        <v>19.899999999999999</v>
      </c>
      <c r="R73" s="64">
        <v>22</v>
      </c>
      <c r="S73" s="64">
        <v>22.7</v>
      </c>
      <c r="T73" s="64">
        <v>23.338000000000001</v>
      </c>
      <c r="U73" s="180">
        <v>24.6</v>
      </c>
      <c r="V73" s="236">
        <v>23.295999999999999</v>
      </c>
      <c r="W73" s="236">
        <v>22.797000000000001</v>
      </c>
      <c r="X73" s="236">
        <v>22.207000000000001</v>
      </c>
      <c r="Y73" s="180">
        <v>21.640999999999998</v>
      </c>
      <c r="Z73" s="180">
        <v>21.835999999999999</v>
      </c>
      <c r="AA73" s="180">
        <v>21.420999999999999</v>
      </c>
      <c r="AB73" s="180">
        <v>17.114999999999998</v>
      </c>
      <c r="AC73" s="180">
        <v>16.327000000000002</v>
      </c>
      <c r="AD73" s="180">
        <v>18.61</v>
      </c>
      <c r="AE73" s="180">
        <v>18.448</v>
      </c>
      <c r="AF73" s="180">
        <v>13.614000000000001</v>
      </c>
      <c r="AG73" s="180">
        <v>13.015000000000001</v>
      </c>
      <c r="AH73" s="180">
        <v>12.933</v>
      </c>
      <c r="AI73" s="180">
        <v>12.875</v>
      </c>
      <c r="AJ73" s="491">
        <v>12.61</v>
      </c>
      <c r="AK73" s="180">
        <v>12.286</v>
      </c>
      <c r="AL73" s="180">
        <v>12.930999999999999</v>
      </c>
      <c r="AM73" s="180">
        <v>13.319000000000001</v>
      </c>
      <c r="AN73" s="180">
        <v>12.555999999999999</v>
      </c>
      <c r="AO73" s="180">
        <v>11.614000000000001</v>
      </c>
      <c r="AP73" s="180">
        <v>13.385999999999999</v>
      </c>
      <c r="AQ73" s="180">
        <v>13.176</v>
      </c>
      <c r="AR73" s="180">
        <v>11.981999999999999</v>
      </c>
      <c r="AS73" s="180">
        <v>13.106999999999999</v>
      </c>
      <c r="AT73" s="180">
        <v>13.776</v>
      </c>
      <c r="AU73" s="180">
        <v>13.776</v>
      </c>
      <c r="AV73" s="180">
        <v>13.532</v>
      </c>
      <c r="AW73" s="180">
        <v>14.477</v>
      </c>
      <c r="AX73" s="180">
        <v>16.138000000000002</v>
      </c>
    </row>
    <row r="74" spans="2:50" s="20" customFormat="1" ht="15" customHeight="1">
      <c r="B74" s="173" t="s">
        <v>213</v>
      </c>
      <c r="C74" s="178"/>
      <c r="D74" s="178"/>
      <c r="E74" s="178"/>
      <c r="F74" s="95"/>
      <c r="G74" s="95"/>
      <c r="H74" s="95"/>
      <c r="I74" s="95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236"/>
      <c r="W74" s="236"/>
      <c r="X74" s="236"/>
      <c r="Y74" s="180"/>
      <c r="Z74" s="180"/>
      <c r="AA74" s="180"/>
      <c r="AB74" s="180"/>
      <c r="AC74" s="180"/>
      <c r="AD74" s="180">
        <v>4.2869999999999999</v>
      </c>
      <c r="AE74" s="181">
        <v>4.2869999999999999</v>
      </c>
      <c r="AF74" s="181">
        <v>4.2869999999999999</v>
      </c>
      <c r="AG74" s="181">
        <v>4.2869999999999999</v>
      </c>
      <c r="AH74" s="181">
        <v>64.394000000000005</v>
      </c>
      <c r="AI74" s="181">
        <v>63.12</v>
      </c>
      <c r="AJ74" s="493">
        <v>83.254999999999995</v>
      </c>
      <c r="AK74" s="181">
        <v>81.483999999999995</v>
      </c>
      <c r="AL74" s="181">
        <v>83.629000000000005</v>
      </c>
      <c r="AM74" s="181">
        <v>84.947000000000003</v>
      </c>
      <c r="AN74" s="181">
        <v>84.656999999999996</v>
      </c>
      <c r="AO74" s="181">
        <v>85.635000000000005</v>
      </c>
      <c r="AP74" s="181">
        <v>85.042000000000002</v>
      </c>
      <c r="AQ74" s="181">
        <v>81.438999999999993</v>
      </c>
      <c r="AR74" s="181">
        <v>77.046999999999997</v>
      </c>
      <c r="AS74" s="181">
        <v>75.2</v>
      </c>
      <c r="AT74" s="181">
        <v>86.941000000000003</v>
      </c>
      <c r="AU74" s="181">
        <v>86.941000000000003</v>
      </c>
      <c r="AV74" s="181">
        <v>85.79</v>
      </c>
      <c r="AW74" s="181">
        <v>85.706000000000003</v>
      </c>
      <c r="AX74" s="181">
        <v>85.198999999999998</v>
      </c>
    </row>
    <row r="75" spans="2:50" s="174" customFormat="1" ht="15" customHeight="1">
      <c r="B75" s="173" t="s">
        <v>324</v>
      </c>
      <c r="C75" s="178"/>
      <c r="D75" s="178"/>
      <c r="E75" s="178"/>
      <c r="F75" s="95"/>
      <c r="G75" s="95"/>
      <c r="H75" s="95"/>
      <c r="I75" s="95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236"/>
      <c r="W75" s="236"/>
      <c r="X75" s="236"/>
      <c r="Y75" s="180"/>
      <c r="Z75" s="180"/>
      <c r="AA75" s="180"/>
      <c r="AB75" s="180"/>
      <c r="AC75" s="180"/>
      <c r="AD75" s="180"/>
      <c r="AE75" s="181"/>
      <c r="AF75" s="181"/>
      <c r="AG75" s="181"/>
      <c r="AH75" s="181"/>
      <c r="AI75" s="181"/>
      <c r="AJ75" s="493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>
        <v>36.654000000000003</v>
      </c>
      <c r="AU75" s="181">
        <v>36.654000000000003</v>
      </c>
      <c r="AV75" s="181">
        <v>62.473999999999997</v>
      </c>
      <c r="AW75" s="181">
        <v>81.850999999999999</v>
      </c>
      <c r="AX75" s="181">
        <v>91.194999999999993</v>
      </c>
    </row>
    <row r="76" spans="2:50" s="20" customFormat="1" ht="15" customHeight="1">
      <c r="B76" s="12" t="s">
        <v>73</v>
      </c>
      <c r="C76" s="54">
        <v>24</v>
      </c>
      <c r="D76" s="54">
        <v>26.2</v>
      </c>
      <c r="E76" s="54">
        <v>27.7</v>
      </c>
      <c r="F76" s="54">
        <v>19.100000000000001</v>
      </c>
      <c r="G76" s="54">
        <v>25.1</v>
      </c>
      <c r="H76" s="54">
        <v>28.2</v>
      </c>
      <c r="I76" s="54">
        <v>29.9</v>
      </c>
      <c r="J76" s="64">
        <v>27.4</v>
      </c>
      <c r="K76" s="64">
        <v>27.2</v>
      </c>
      <c r="L76" s="64">
        <v>30.3</v>
      </c>
      <c r="M76" s="64">
        <v>29.6</v>
      </c>
      <c r="N76" s="64">
        <v>25</v>
      </c>
      <c r="O76" s="64">
        <v>24.3</v>
      </c>
      <c r="P76" s="64">
        <v>24.8</v>
      </c>
      <c r="Q76" s="64">
        <v>24.6</v>
      </c>
      <c r="R76" s="64">
        <v>19.600000000000001</v>
      </c>
      <c r="S76" s="64">
        <v>21.1</v>
      </c>
      <c r="T76" s="64">
        <v>20.849</v>
      </c>
      <c r="U76" s="180">
        <v>20</v>
      </c>
      <c r="V76" s="236">
        <v>17.088999999999999</v>
      </c>
      <c r="W76" s="236">
        <v>15.478999999999999</v>
      </c>
      <c r="X76" s="236">
        <v>13.182</v>
      </c>
      <c r="Y76" s="180">
        <v>16.884</v>
      </c>
      <c r="Z76" s="180">
        <v>12.571999999999999</v>
      </c>
      <c r="AA76" s="180">
        <v>12.782</v>
      </c>
      <c r="AB76" s="180">
        <v>13.433</v>
      </c>
      <c r="AC76" s="180">
        <v>13.807</v>
      </c>
      <c r="AD76" s="180">
        <v>15.173999999999999</v>
      </c>
      <c r="AE76" s="180">
        <v>16.744</v>
      </c>
      <c r="AF76" s="180">
        <v>18.797000000000001</v>
      </c>
      <c r="AG76" s="180">
        <v>24.552</v>
      </c>
      <c r="AH76" s="180">
        <v>22.555</v>
      </c>
      <c r="AI76" s="180">
        <v>23.922999999999998</v>
      </c>
      <c r="AJ76" s="491">
        <v>27.132000000000001</v>
      </c>
      <c r="AK76" s="180">
        <v>26.073</v>
      </c>
      <c r="AL76" s="180">
        <v>31.763999999999999</v>
      </c>
      <c r="AM76" s="180">
        <v>34.79</v>
      </c>
      <c r="AN76" s="180">
        <v>38.643000000000001</v>
      </c>
      <c r="AO76" s="180">
        <v>44.533999999999999</v>
      </c>
      <c r="AP76" s="180">
        <v>43.722000000000001</v>
      </c>
      <c r="AQ76" s="180">
        <v>82.147000000000006</v>
      </c>
      <c r="AR76" s="180">
        <v>80.066999999999993</v>
      </c>
      <c r="AS76" s="180">
        <v>93.263999999999996</v>
      </c>
      <c r="AT76" s="180">
        <v>2.4079999999999999</v>
      </c>
      <c r="AU76" s="180">
        <v>2.4079999999999999</v>
      </c>
      <c r="AV76" s="180">
        <v>21.459</v>
      </c>
      <c r="AW76" s="180">
        <v>14.997999999999999</v>
      </c>
      <c r="AX76" s="180">
        <v>29.158000000000001</v>
      </c>
    </row>
    <row r="77" spans="2:50" s="20" customFormat="1" ht="15" customHeight="1">
      <c r="B77" s="11" t="s">
        <v>74</v>
      </c>
      <c r="C77" s="53">
        <f t="shared" ref="C77:J77" si="11">SUM(C78:C84)</f>
        <v>1651.6000000000001</v>
      </c>
      <c r="D77" s="53">
        <f t="shared" si="11"/>
        <v>1494.2000000000003</v>
      </c>
      <c r="E77" s="53">
        <f t="shared" si="11"/>
        <v>1432.1000000000001</v>
      </c>
      <c r="F77" s="53">
        <f t="shared" si="11"/>
        <v>1206.5000000000002</v>
      </c>
      <c r="G77" s="53">
        <f t="shared" si="11"/>
        <v>1147.4000000000001</v>
      </c>
      <c r="H77" s="53">
        <f t="shared" si="11"/>
        <v>1298.4000000000001</v>
      </c>
      <c r="I77" s="53">
        <f t="shared" si="11"/>
        <v>1277.4000000000001</v>
      </c>
      <c r="J77" s="53">
        <f t="shared" si="11"/>
        <v>1217.5000000000002</v>
      </c>
      <c r="K77" s="53">
        <f>SUM(K78:K84)</f>
        <v>1184.4000000000001</v>
      </c>
      <c r="L77" s="53">
        <f>SUM(L78:L84)</f>
        <v>1167.0000000000002</v>
      </c>
      <c r="M77" s="53">
        <f>SUM(M78:M84)</f>
        <v>1154.8999999999999</v>
      </c>
      <c r="N77" s="53">
        <f t="shared" ref="N77" si="12">SUM(N78:N84)</f>
        <v>1151.8999999999999</v>
      </c>
      <c r="O77" s="53">
        <f t="shared" ref="O77:S77" si="13">SUM(O78:O84)</f>
        <v>1109.7</v>
      </c>
      <c r="P77" s="53">
        <f t="shared" si="13"/>
        <v>1098.5</v>
      </c>
      <c r="Q77" s="53">
        <f t="shared" si="13"/>
        <v>1104.8999999999999</v>
      </c>
      <c r="R77" s="53">
        <f t="shared" si="13"/>
        <v>1085.8</v>
      </c>
      <c r="S77" s="53">
        <f t="shared" si="13"/>
        <v>1092.7000000000003</v>
      </c>
      <c r="T77" s="53">
        <v>1091.328</v>
      </c>
      <c r="U77" s="177">
        <v>1110</v>
      </c>
      <c r="V77" s="241">
        <v>1078.9680000000003</v>
      </c>
      <c r="W77" s="241">
        <v>1039.1190000000001</v>
      </c>
      <c r="X77" s="241">
        <v>1019.8680000000003</v>
      </c>
      <c r="Y77" s="177">
        <v>1013.1810000000002</v>
      </c>
      <c r="Z77" s="177">
        <v>1027.8040000000003</v>
      </c>
      <c r="AA77" s="177">
        <v>1011.0860000000005</v>
      </c>
      <c r="AB77" s="177">
        <v>1012.2970000000004</v>
      </c>
      <c r="AC77" s="177">
        <v>1016.3400000000003</v>
      </c>
      <c r="AD77" s="177">
        <v>1149.5070000000001</v>
      </c>
      <c r="AE77" s="177">
        <v>1139.3950000000002</v>
      </c>
      <c r="AF77" s="177">
        <v>1164.9560000000001</v>
      </c>
      <c r="AG77" s="177">
        <f>SUM(AG78:AG84)</f>
        <v>1160.5920000000001</v>
      </c>
      <c r="AH77" s="177">
        <v>1325.0420000000001</v>
      </c>
      <c r="AI77" s="177">
        <v>1481.9260000000002</v>
      </c>
      <c r="AJ77" s="497">
        <v>1452.1080000000002</v>
      </c>
      <c r="AK77" s="177">
        <v>1420.5630000000001</v>
      </c>
      <c r="AL77" s="177">
        <v>1386.6260000000004</v>
      </c>
      <c r="AM77" s="177">
        <v>1231.7910000000002</v>
      </c>
      <c r="AN77" s="177">
        <v>1169.3430000000003</v>
      </c>
      <c r="AO77" s="177">
        <v>1138.0280000000002</v>
      </c>
      <c r="AP77" s="177">
        <v>1105.748</v>
      </c>
      <c r="AQ77" s="177">
        <v>1089.567</v>
      </c>
      <c r="AR77" s="177">
        <v>1044.0540000000001</v>
      </c>
      <c r="AS77" s="177">
        <v>1022.991</v>
      </c>
      <c r="AT77" s="177">
        <v>990.44100000000003</v>
      </c>
      <c r="AU77" s="177">
        <v>990.44100000000003</v>
      </c>
      <c r="AV77" s="177">
        <v>909.77600000000029</v>
      </c>
      <c r="AW77" s="177">
        <v>770.81400000000031</v>
      </c>
      <c r="AX77" s="177">
        <v>605.75099999999998</v>
      </c>
    </row>
    <row r="78" spans="2:50" s="20" customFormat="1" ht="15" customHeight="1">
      <c r="B78" s="12" t="s">
        <v>75</v>
      </c>
      <c r="C78" s="64">
        <v>1691.2</v>
      </c>
      <c r="D78" s="64">
        <v>1691.2</v>
      </c>
      <c r="E78" s="64">
        <v>1691.2</v>
      </c>
      <c r="F78" s="64">
        <v>1691.2</v>
      </c>
      <c r="G78" s="64">
        <v>1691.2</v>
      </c>
      <c r="H78" s="64">
        <v>1860.3</v>
      </c>
      <c r="I78" s="64">
        <v>1860.3</v>
      </c>
      <c r="J78" s="64">
        <v>1860.3</v>
      </c>
      <c r="K78" s="64">
        <v>1860.3</v>
      </c>
      <c r="L78" s="64">
        <v>1860.3</v>
      </c>
      <c r="M78" s="64">
        <v>1860.3</v>
      </c>
      <c r="N78" s="64">
        <v>1860.3</v>
      </c>
      <c r="O78" s="64">
        <v>1860.3</v>
      </c>
      <c r="P78" s="64">
        <v>1860.3</v>
      </c>
      <c r="Q78" s="64">
        <v>1860.3</v>
      </c>
      <c r="R78" s="64">
        <v>1860.3</v>
      </c>
      <c r="S78" s="64">
        <v>1860.3</v>
      </c>
      <c r="T78" s="64">
        <v>1860.2650000000001</v>
      </c>
      <c r="U78" s="180">
        <v>1860.3</v>
      </c>
      <c r="V78" s="236">
        <v>1860.2650000000001</v>
      </c>
      <c r="W78" s="236">
        <v>1860.2650000000001</v>
      </c>
      <c r="X78" s="236">
        <v>1860.2650000000001</v>
      </c>
      <c r="Y78" s="180">
        <v>1860.2650000000001</v>
      </c>
      <c r="Z78" s="180">
        <v>1860.2650000000001</v>
      </c>
      <c r="AA78" s="180">
        <v>1860.2650000000001</v>
      </c>
      <c r="AB78" s="180">
        <v>1860.2650000000001</v>
      </c>
      <c r="AC78" s="180">
        <v>1860.2650000000001</v>
      </c>
      <c r="AD78" s="180">
        <v>1860.2650000000001</v>
      </c>
      <c r="AE78" s="180">
        <v>1860.2650000000001</v>
      </c>
      <c r="AF78" s="180">
        <v>1860.2650000000001</v>
      </c>
      <c r="AG78" s="180">
        <v>1860.2650000000001</v>
      </c>
      <c r="AH78" s="180">
        <v>1860.2650000000001</v>
      </c>
      <c r="AI78" s="180">
        <v>1860.2650000000001</v>
      </c>
      <c r="AJ78" s="491">
        <v>1860.2650000000001</v>
      </c>
      <c r="AK78" s="180">
        <v>1860.2650000000001</v>
      </c>
      <c r="AL78" s="180">
        <v>1860.2650000000001</v>
      </c>
      <c r="AM78" s="180">
        <v>1860.2650000000001</v>
      </c>
      <c r="AN78" s="180">
        <v>1860.2650000000001</v>
      </c>
      <c r="AO78" s="180">
        <v>1860.2650000000001</v>
      </c>
      <c r="AP78" s="180">
        <v>1860.2650000000001</v>
      </c>
      <c r="AQ78" s="180">
        <v>1860.2650000000001</v>
      </c>
      <c r="AR78" s="180">
        <v>1860.2650000000001</v>
      </c>
      <c r="AS78" s="180">
        <v>1860.2650000000001</v>
      </c>
      <c r="AT78" s="180">
        <v>1860.2650000000001</v>
      </c>
      <c r="AU78" s="180">
        <v>1860.2650000000001</v>
      </c>
      <c r="AV78" s="180">
        <v>1860.2650000000001</v>
      </c>
      <c r="AW78" s="180">
        <v>1860.2650000000001</v>
      </c>
      <c r="AX78" s="180">
        <v>1860.2650000000001</v>
      </c>
    </row>
    <row r="79" spans="2:50" s="20" customFormat="1" ht="15" customHeight="1">
      <c r="B79" s="12" t="s">
        <v>76</v>
      </c>
      <c r="C79" s="64">
        <v>79.400000000000006</v>
      </c>
      <c r="D79" s="64">
        <v>79.400000000000006</v>
      </c>
      <c r="E79" s="64">
        <v>79.400000000000006</v>
      </c>
      <c r="F79" s="64">
        <v>79.400000000000006</v>
      </c>
      <c r="G79" s="64">
        <v>79.400000000000006</v>
      </c>
      <c r="H79" s="64">
        <v>79.400000000000006</v>
      </c>
      <c r="I79" s="64">
        <v>79.400000000000006</v>
      </c>
      <c r="J79" s="64">
        <v>79.400000000000006</v>
      </c>
      <c r="K79" s="64">
        <v>79.400000000000006</v>
      </c>
      <c r="L79" s="64">
        <v>79.400000000000006</v>
      </c>
      <c r="M79" s="64">
        <v>79.400000000000006</v>
      </c>
      <c r="N79" s="64">
        <v>79.400000000000006</v>
      </c>
      <c r="O79" s="64">
        <v>79.400000000000006</v>
      </c>
      <c r="P79" s="64">
        <v>79.400000000000006</v>
      </c>
      <c r="Q79" s="64">
        <v>79.400000000000006</v>
      </c>
      <c r="R79" s="64">
        <v>79.400000000000006</v>
      </c>
      <c r="S79" s="64">
        <v>79.400000000000006</v>
      </c>
      <c r="T79" s="64">
        <v>79.381</v>
      </c>
      <c r="U79" s="180">
        <v>79.400000000000006</v>
      </c>
      <c r="V79" s="236">
        <v>79.381</v>
      </c>
      <c r="W79" s="236">
        <v>79.381</v>
      </c>
      <c r="X79" s="236">
        <v>79.381</v>
      </c>
      <c r="Y79" s="180">
        <v>79.381</v>
      </c>
      <c r="Z79" s="180">
        <v>79.381</v>
      </c>
      <c r="AA79" s="180">
        <v>79.381</v>
      </c>
      <c r="AB79" s="180">
        <v>79.381</v>
      </c>
      <c r="AC79" s="180">
        <v>79.381</v>
      </c>
      <c r="AD79" s="180">
        <v>79.381</v>
      </c>
      <c r="AE79" s="180">
        <v>79.381</v>
      </c>
      <c r="AF79" s="180">
        <v>79.381</v>
      </c>
      <c r="AG79" s="180">
        <v>79.381</v>
      </c>
      <c r="AH79" s="180">
        <v>79.381</v>
      </c>
      <c r="AI79" s="180">
        <v>79.381</v>
      </c>
      <c r="AJ79" s="491">
        <v>79.381</v>
      </c>
      <c r="AK79" s="180">
        <v>79.381</v>
      </c>
      <c r="AL79" s="180">
        <v>79.381</v>
      </c>
      <c r="AM79" s="180">
        <v>79.381</v>
      </c>
      <c r="AN79" s="180">
        <v>79.381</v>
      </c>
      <c r="AO79" s="180">
        <v>79.381</v>
      </c>
      <c r="AP79" s="180">
        <v>79.381</v>
      </c>
      <c r="AQ79" s="180">
        <v>79.381</v>
      </c>
      <c r="AR79" s="180">
        <v>79.381</v>
      </c>
      <c r="AS79" s="180">
        <v>79.381</v>
      </c>
      <c r="AT79" s="180">
        <v>79.381</v>
      </c>
      <c r="AU79" s="180">
        <v>79.381</v>
      </c>
      <c r="AV79" s="180">
        <v>79.381</v>
      </c>
      <c r="AW79" s="180">
        <v>79.381</v>
      </c>
      <c r="AX79" s="180">
        <v>79.381</v>
      </c>
    </row>
    <row r="80" spans="2:50" s="20" customFormat="1" ht="15" customHeight="1">
      <c r="B80" s="12" t="s">
        <v>77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74">
        <v>-34.1</v>
      </c>
      <c r="K80" s="74">
        <v>-34.1</v>
      </c>
      <c r="L80" s="74">
        <v>-32.799999999999997</v>
      </c>
      <c r="M80" s="74">
        <v>-32.200000000000003</v>
      </c>
      <c r="N80" s="74">
        <v>-21.9</v>
      </c>
      <c r="O80" s="74">
        <v>-21.4</v>
      </c>
      <c r="P80" s="74">
        <v>-20.9</v>
      </c>
      <c r="Q80" s="74">
        <v>-20.399999999999999</v>
      </c>
      <c r="R80" s="74">
        <v>-40.4</v>
      </c>
      <c r="S80" s="74">
        <v>-40.299999999999997</v>
      </c>
      <c r="T80" s="74">
        <v>-40.286000000000001</v>
      </c>
      <c r="U80" s="187">
        <v>-40.200000000000003</v>
      </c>
      <c r="V80" s="243">
        <v>-33.479999999999997</v>
      </c>
      <c r="W80" s="243">
        <v>-33.646000000000001</v>
      </c>
      <c r="X80" s="243">
        <v>-33.777999999999999</v>
      </c>
      <c r="Y80" s="192">
        <v>-33.603000000000002</v>
      </c>
      <c r="Z80" s="192">
        <v>-36.664000000000001</v>
      </c>
      <c r="AA80" s="192">
        <v>-36.655000000000001</v>
      </c>
      <c r="AB80" s="192">
        <v>-36.718000000000004</v>
      </c>
      <c r="AC80" s="192">
        <v>-36.713000000000001</v>
      </c>
      <c r="AD80" s="192">
        <v>82.435000000000002</v>
      </c>
      <c r="AE80" s="192">
        <v>82.45</v>
      </c>
      <c r="AF80" s="192">
        <v>82.435000000000002</v>
      </c>
      <c r="AG80" s="192">
        <v>82.435000000000002</v>
      </c>
      <c r="AH80" s="192">
        <v>114.036</v>
      </c>
      <c r="AI80" s="192">
        <v>114.05800000000001</v>
      </c>
      <c r="AJ80" s="499">
        <v>114.04600000000001</v>
      </c>
      <c r="AK80" s="192">
        <v>114.071</v>
      </c>
      <c r="AL80" s="192">
        <v>117.78400000000001</v>
      </c>
      <c r="AM80" s="192">
        <v>117.877</v>
      </c>
      <c r="AN80" s="192">
        <v>117.88200000000001</v>
      </c>
      <c r="AO80" s="192">
        <v>117.917</v>
      </c>
      <c r="AP80" s="192">
        <v>113.81399999999999</v>
      </c>
      <c r="AQ80" s="192">
        <v>113.837</v>
      </c>
      <c r="AR80" s="192">
        <v>113.801</v>
      </c>
      <c r="AS80" s="192">
        <v>113.836</v>
      </c>
      <c r="AT80" s="192">
        <v>126.23399999999999</v>
      </c>
      <c r="AU80" s="192">
        <v>126.23399999999999</v>
      </c>
      <c r="AV80" s="192">
        <v>126.181</v>
      </c>
      <c r="AW80" s="192">
        <v>126.224</v>
      </c>
      <c r="AX80" s="192">
        <v>126.247</v>
      </c>
    </row>
    <row r="81" spans="1:50" s="20" customFormat="1" ht="15" customHeight="1">
      <c r="B81" s="12" t="s">
        <v>78</v>
      </c>
      <c r="C81" s="66">
        <v>-143.19999999999999</v>
      </c>
      <c r="D81" s="66">
        <v>-152.30000000000001</v>
      </c>
      <c r="E81" s="66">
        <v>-150.80000000000001</v>
      </c>
      <c r="F81" s="74">
        <v>-149.19999999999999</v>
      </c>
      <c r="G81" s="74">
        <v>-148.9</v>
      </c>
      <c r="H81" s="74">
        <v>-155.6</v>
      </c>
      <c r="I81" s="74">
        <v>-167</v>
      </c>
      <c r="J81" s="74">
        <v>-168.5</v>
      </c>
      <c r="K81" s="74">
        <v>-169.8</v>
      </c>
      <c r="L81" s="74">
        <v>-173.9</v>
      </c>
      <c r="M81" s="74">
        <v>-180.2</v>
      </c>
      <c r="N81" s="74">
        <v>-190</v>
      </c>
      <c r="O81" s="74">
        <v>-210.5</v>
      </c>
      <c r="P81" s="74">
        <v>-209.6</v>
      </c>
      <c r="Q81" s="74">
        <v>-209.2</v>
      </c>
      <c r="R81" s="74">
        <v>-209.2</v>
      </c>
      <c r="S81" s="74">
        <v>-210.2</v>
      </c>
      <c r="T81" s="74">
        <v>-213.708</v>
      </c>
      <c r="U81" s="187">
        <v>-210.7</v>
      </c>
      <c r="V81" s="243">
        <v>-248.11600000000001</v>
      </c>
      <c r="W81" s="243">
        <v>-260.04599999999999</v>
      </c>
      <c r="X81" s="243">
        <v>-268.29199999999997</v>
      </c>
      <c r="Y81" s="192">
        <v>-267.19200000000001</v>
      </c>
      <c r="Z81" s="192">
        <v>-271.08999999999997</v>
      </c>
      <c r="AA81" s="192">
        <v>-272.24599999999998</v>
      </c>
      <c r="AB81" s="192">
        <v>-269.822</v>
      </c>
      <c r="AC81" s="192">
        <v>-277.35300000000001</v>
      </c>
      <c r="AD81" s="192">
        <v>-274.173</v>
      </c>
      <c r="AE81" s="192">
        <v>-277.35300000000001</v>
      </c>
      <c r="AF81" s="192">
        <v>-260.726</v>
      </c>
      <c r="AG81" s="192">
        <v>-255.727</v>
      </c>
      <c r="AH81" s="192">
        <v>-241.80699999999999</v>
      </c>
      <c r="AI81" s="192">
        <v>-244.32499999999999</v>
      </c>
      <c r="AJ81" s="499">
        <v>-248.28299999999999</v>
      </c>
      <c r="AK81" s="192">
        <v>-215.73699999999999</v>
      </c>
      <c r="AL81" s="192">
        <v>-229.69499999999999</v>
      </c>
      <c r="AM81" s="192">
        <v>-181.845</v>
      </c>
      <c r="AN81" s="192">
        <v>-179.1</v>
      </c>
      <c r="AO81" s="192">
        <v>-175.82</v>
      </c>
      <c r="AP81" s="192">
        <v>-185.66300000000001</v>
      </c>
      <c r="AQ81" s="192">
        <v>-173.86</v>
      </c>
      <c r="AR81" s="192">
        <v>-181.56899999999999</v>
      </c>
      <c r="AS81" s="192">
        <v>-168.38499999999999</v>
      </c>
      <c r="AT81" s="192">
        <v>-159.81399999999999</v>
      </c>
      <c r="AU81" s="192">
        <v>-159.81399999999999</v>
      </c>
      <c r="AV81" s="192">
        <v>-175.667</v>
      </c>
      <c r="AW81" s="192">
        <v>-154.02699999999999</v>
      </c>
      <c r="AX81" s="192">
        <v>-143.727</v>
      </c>
    </row>
    <row r="82" spans="1:50" s="20" customFormat="1" ht="15" customHeight="1">
      <c r="B82" s="12" t="s">
        <v>79</v>
      </c>
      <c r="C82" s="64">
        <v>25.2</v>
      </c>
      <c r="D82" s="64">
        <v>25.2</v>
      </c>
      <c r="E82" s="64">
        <v>25.2</v>
      </c>
      <c r="F82" s="64">
        <v>25.2</v>
      </c>
      <c r="G82" s="64">
        <v>25.2</v>
      </c>
      <c r="H82" s="64">
        <v>25.2</v>
      </c>
      <c r="I82" s="64">
        <v>25.2</v>
      </c>
      <c r="J82" s="64">
        <v>25.2</v>
      </c>
      <c r="K82" s="64">
        <v>25.2</v>
      </c>
      <c r="L82" s="64">
        <v>25.2</v>
      </c>
      <c r="M82" s="64">
        <v>25.2</v>
      </c>
      <c r="N82" s="64">
        <v>25.2</v>
      </c>
      <c r="O82" s="64">
        <v>25.2</v>
      </c>
      <c r="P82" s="64">
        <v>25.2</v>
      </c>
      <c r="Q82" s="64">
        <v>25.2</v>
      </c>
      <c r="R82" s="64">
        <v>25.2</v>
      </c>
      <c r="S82" s="64">
        <v>25.2</v>
      </c>
      <c r="T82" s="64">
        <v>25.17</v>
      </c>
      <c r="U82" s="180">
        <v>25.2</v>
      </c>
      <c r="V82" s="236">
        <v>25.17</v>
      </c>
      <c r="W82" s="236">
        <v>25.17</v>
      </c>
      <c r="X82" s="236">
        <v>25.17</v>
      </c>
      <c r="Y82" s="180">
        <v>25.17</v>
      </c>
      <c r="Z82" s="180">
        <v>25.17</v>
      </c>
      <c r="AA82" s="180">
        <v>25.17</v>
      </c>
      <c r="AB82" s="180">
        <v>25.17</v>
      </c>
      <c r="AC82" s="180">
        <v>25.17</v>
      </c>
      <c r="AD82" s="180">
        <v>25.17</v>
      </c>
      <c r="AE82" s="180">
        <v>25.17</v>
      </c>
      <c r="AF82" s="180">
        <v>25.17</v>
      </c>
      <c r="AG82" s="180">
        <v>25.17</v>
      </c>
      <c r="AH82" s="180">
        <v>0</v>
      </c>
      <c r="AI82" s="180"/>
      <c r="AJ82" s="491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</row>
    <row r="83" spans="1:50" ht="15" customHeight="1">
      <c r="A83" s="20"/>
      <c r="B83" s="12" t="s">
        <v>80</v>
      </c>
      <c r="C83" s="66">
        <v>-20</v>
      </c>
      <c r="D83" s="66">
        <v>-169.1</v>
      </c>
      <c r="E83" s="66">
        <v>-233.4</v>
      </c>
      <c r="F83" s="66">
        <v>-448.9</v>
      </c>
      <c r="G83" s="66">
        <v>-508.3</v>
      </c>
      <c r="H83" s="66">
        <v>-510.9</v>
      </c>
      <c r="I83" s="66">
        <v>-528.5</v>
      </c>
      <c r="J83" s="66">
        <v>-551.70000000000005</v>
      </c>
      <c r="K83" s="66">
        <v>-583.6</v>
      </c>
      <c r="L83" s="66">
        <v>-598.4</v>
      </c>
      <c r="M83" s="66">
        <v>-604.9</v>
      </c>
      <c r="N83" s="66">
        <v>-608.9</v>
      </c>
      <c r="O83" s="66">
        <v>-630.5</v>
      </c>
      <c r="P83" s="66">
        <v>-642.9</v>
      </c>
      <c r="Q83" s="66">
        <v>-638</v>
      </c>
      <c r="R83" s="66">
        <v>-637.20000000000005</v>
      </c>
      <c r="S83" s="66">
        <v>-630.6</v>
      </c>
      <c r="T83" s="66">
        <v>-628.22900000000004</v>
      </c>
      <c r="U83" s="182">
        <v>-614.9</v>
      </c>
      <c r="V83" s="244">
        <v>-614.72</v>
      </c>
      <c r="W83" s="244">
        <v>-640.65300000000002</v>
      </c>
      <c r="X83" s="244">
        <v>-649.55600000000004</v>
      </c>
      <c r="Y83" s="191">
        <v>-656.64200000000005</v>
      </c>
      <c r="Z83" s="191">
        <v>-633.92600000000004</v>
      </c>
      <c r="AA83" s="191">
        <v>-648.29300000000001</v>
      </c>
      <c r="AB83" s="191">
        <v>-648.43399999999997</v>
      </c>
      <c r="AC83" s="191">
        <v>-635.63</v>
      </c>
      <c r="AD83" s="191">
        <v>-623.57100000000003</v>
      </c>
      <c r="AE83" s="191">
        <v>-630.51800000000003</v>
      </c>
      <c r="AF83" s="191">
        <v>-621.56899999999996</v>
      </c>
      <c r="AG83" s="191">
        <v>-630.93200000000002</v>
      </c>
      <c r="AH83" s="191">
        <v>-486.83300000000003</v>
      </c>
      <c r="AI83" s="191">
        <v>-327.45299999999997</v>
      </c>
      <c r="AJ83" s="500">
        <v>-353.30099999999999</v>
      </c>
      <c r="AK83" s="191">
        <v>-417.41699999999997</v>
      </c>
      <c r="AL83" s="191">
        <v>-441.10899999999998</v>
      </c>
      <c r="AM83" s="191">
        <v>-643.88699999999994</v>
      </c>
      <c r="AN83" s="191">
        <v>-709.08500000000004</v>
      </c>
      <c r="AO83" s="191">
        <v>-743.71500000000003</v>
      </c>
      <c r="AP83" s="191">
        <v>-762.04899999999998</v>
      </c>
      <c r="AQ83" s="191">
        <v>-790.05600000000004</v>
      </c>
      <c r="AR83" s="191">
        <v>-827.82399999999996</v>
      </c>
      <c r="AS83" s="191">
        <v>-862.10599999999999</v>
      </c>
      <c r="AT83" s="191">
        <v>-915.625</v>
      </c>
      <c r="AU83" s="191">
        <v>-915.625</v>
      </c>
      <c r="AV83" s="191">
        <v>-980.38400000000001</v>
      </c>
      <c r="AW83" s="191">
        <v>-1141.029</v>
      </c>
      <c r="AX83" s="191">
        <v>-1316.415</v>
      </c>
    </row>
    <row r="84" spans="1:50" ht="15" customHeight="1">
      <c r="A84" s="20"/>
      <c r="B84" s="12" t="s">
        <v>81</v>
      </c>
      <c r="C84" s="64">
        <v>19</v>
      </c>
      <c r="D84" s="64">
        <v>19.8</v>
      </c>
      <c r="E84" s="64">
        <v>20.5</v>
      </c>
      <c r="F84" s="64">
        <v>8.8000000000000007</v>
      </c>
      <c r="G84" s="64">
        <v>8.8000000000000007</v>
      </c>
      <c r="H84" s="64">
        <v>0</v>
      </c>
      <c r="I84" s="64">
        <v>8</v>
      </c>
      <c r="J84" s="64">
        <v>6.9</v>
      </c>
      <c r="K84" s="64">
        <v>7</v>
      </c>
      <c r="L84" s="64">
        <v>7.2</v>
      </c>
      <c r="M84" s="64">
        <v>7.3</v>
      </c>
      <c r="N84" s="64">
        <v>7.8</v>
      </c>
      <c r="O84" s="64">
        <v>7.2</v>
      </c>
      <c r="P84" s="64">
        <v>7</v>
      </c>
      <c r="Q84" s="64">
        <v>7.6</v>
      </c>
      <c r="R84" s="64">
        <v>7.7</v>
      </c>
      <c r="S84" s="64">
        <v>8.9</v>
      </c>
      <c r="T84" s="64">
        <v>8.7349999999999994</v>
      </c>
      <c r="U84" s="180">
        <v>10.9</v>
      </c>
      <c r="V84" s="236">
        <v>10.468</v>
      </c>
      <c r="W84" s="236">
        <v>8.6479999999999997</v>
      </c>
      <c r="X84" s="236">
        <v>6.6779999999999999</v>
      </c>
      <c r="Y84" s="180">
        <v>5.8019999999999996</v>
      </c>
      <c r="Z84" s="180">
        <v>4.6680000000000001</v>
      </c>
      <c r="AA84" s="180">
        <v>3.464</v>
      </c>
      <c r="AB84" s="180">
        <v>2.4550000000000001</v>
      </c>
      <c r="AC84" s="180">
        <v>1.22</v>
      </c>
      <c r="AD84" s="180">
        <v>0</v>
      </c>
      <c r="AE84" s="180">
        <v>0</v>
      </c>
      <c r="AF84" s="180">
        <v>0</v>
      </c>
      <c r="AG84" s="180"/>
      <c r="AH84" s="180">
        <v>0</v>
      </c>
      <c r="AI84" s="180"/>
      <c r="AJ84" s="491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</row>
    <row r="85" spans="1:50" ht="12.75" customHeight="1">
      <c r="B85" s="11" t="s">
        <v>82</v>
      </c>
      <c r="C85" s="53">
        <f t="shared" ref="C85:S85" si="14">C49+C65+C77</f>
        <v>2668.6000000000004</v>
      </c>
      <c r="D85" s="53">
        <f t="shared" si="14"/>
        <v>2738.7000000000003</v>
      </c>
      <c r="E85" s="53">
        <f t="shared" si="14"/>
        <v>3002.8</v>
      </c>
      <c r="F85" s="53">
        <f t="shared" si="14"/>
        <v>2679.3999999999996</v>
      </c>
      <c r="G85" s="53">
        <f t="shared" si="14"/>
        <v>2581.2000000000003</v>
      </c>
      <c r="H85" s="53">
        <f t="shared" si="14"/>
        <v>2558.3000000000002</v>
      </c>
      <c r="I85" s="53">
        <f t="shared" si="14"/>
        <v>2563.9</v>
      </c>
      <c r="J85" s="53">
        <f t="shared" si="14"/>
        <v>2468</v>
      </c>
      <c r="K85" s="53">
        <f t="shared" si="14"/>
        <v>2430.6000000000004</v>
      </c>
      <c r="L85" s="53">
        <f t="shared" si="14"/>
        <v>2420</v>
      </c>
      <c r="M85" s="53">
        <f t="shared" si="14"/>
        <v>2413.1</v>
      </c>
      <c r="N85" s="53">
        <f t="shared" si="14"/>
        <v>2443</v>
      </c>
      <c r="O85" s="53">
        <f t="shared" si="14"/>
        <v>2357.9</v>
      </c>
      <c r="P85" s="53">
        <f t="shared" si="14"/>
        <v>2300.6</v>
      </c>
      <c r="Q85" s="53">
        <f t="shared" si="14"/>
        <v>2474.6999999999998</v>
      </c>
      <c r="R85" s="53">
        <f t="shared" si="14"/>
        <v>2468.6000000000004</v>
      </c>
      <c r="S85" s="53">
        <f t="shared" si="14"/>
        <v>2523.9000000000005</v>
      </c>
      <c r="T85" s="53">
        <v>2542.712</v>
      </c>
      <c r="U85" s="177">
        <v>2678.9</v>
      </c>
      <c r="V85" s="241">
        <v>2598.3360000000002</v>
      </c>
      <c r="W85" s="241">
        <v>2641.0419999999999</v>
      </c>
      <c r="X85" s="241">
        <v>2583.3310000000001</v>
      </c>
      <c r="Y85" s="177">
        <v>2641.1129999999998</v>
      </c>
      <c r="Z85" s="177">
        <v>2629.6729999999998</v>
      </c>
      <c r="AA85" s="177">
        <v>2554.5309999999999</v>
      </c>
      <c r="AB85" s="177">
        <v>2598.7290000000007</v>
      </c>
      <c r="AC85" s="177">
        <v>2567.502</v>
      </c>
      <c r="AD85" s="177">
        <v>2721.4180000000001</v>
      </c>
      <c r="AE85" s="177">
        <v>2764.4589999999998</v>
      </c>
      <c r="AF85" s="177">
        <v>2828.6210000000001</v>
      </c>
      <c r="AG85" s="177">
        <f>AG49+AG65+AG77</f>
        <v>2940.096</v>
      </c>
      <c r="AH85" s="177">
        <v>3224.0439999999999</v>
      </c>
      <c r="AI85" s="177">
        <v>3370.1410000000005</v>
      </c>
      <c r="AJ85" s="497">
        <v>3383.6180000000004</v>
      </c>
      <c r="AK85" s="177">
        <v>3384.3150000000001</v>
      </c>
      <c r="AL85" s="177">
        <v>3294.8650000000007</v>
      </c>
      <c r="AM85" s="177">
        <v>3207.8739999999998</v>
      </c>
      <c r="AN85" s="177">
        <v>3148.5700000000006</v>
      </c>
      <c r="AO85" s="177">
        <v>3138.9160000000002</v>
      </c>
      <c r="AP85" s="177">
        <v>3164.78</v>
      </c>
      <c r="AQ85" s="177">
        <v>3199.0920000000001</v>
      </c>
      <c r="AR85" s="177">
        <v>3064.989</v>
      </c>
      <c r="AS85" s="177">
        <v>3256.0749999999998</v>
      </c>
      <c r="AT85" s="177">
        <v>3196.192</v>
      </c>
      <c r="AU85" s="177">
        <v>3196.192</v>
      </c>
      <c r="AV85" s="177">
        <v>3042.1690000000003</v>
      </c>
      <c r="AW85" s="177">
        <v>3111.5030000000006</v>
      </c>
      <c r="AX85" s="177">
        <v>2934.1610000000001</v>
      </c>
    </row>
    <row r="86" spans="1:50" ht="12.75" customHeight="1">
      <c r="L86" s="96"/>
    </row>
    <row r="87" spans="1:50" ht="12.75" customHeight="1">
      <c r="B87" s="577" t="s">
        <v>322</v>
      </c>
      <c r="C87" s="69"/>
      <c r="D87" s="69"/>
      <c r="E87" s="69"/>
      <c r="F87" s="69"/>
      <c r="G87" s="69"/>
      <c r="H87" s="69"/>
      <c r="I87" s="69"/>
      <c r="J87" s="69"/>
      <c r="K87" s="69"/>
      <c r="N87" s="69"/>
      <c r="O87" s="69"/>
      <c r="P87" s="69"/>
      <c r="R87" s="69"/>
      <c r="S87" s="69"/>
      <c r="T87" s="69"/>
      <c r="V87" s="183"/>
      <c r="W87" s="183"/>
      <c r="AA87" s="183"/>
      <c r="AE87" s="183"/>
      <c r="AG87" s="183"/>
      <c r="AW87" s="183"/>
      <c r="AX87" s="183"/>
    </row>
    <row r="88" spans="1:50" ht="12.75" customHeight="1">
      <c r="B88" s="578"/>
      <c r="U88" s="171"/>
    </row>
    <row r="89" spans="1:50" ht="12.75" customHeight="1">
      <c r="B89" s="578"/>
      <c r="U89" s="183"/>
    </row>
    <row r="90" spans="1:50" ht="12.75" customHeight="1">
      <c r="B90" s="578"/>
    </row>
    <row r="92" spans="1:50" ht="12.75" customHeight="1">
      <c r="J92" s="87" t="s">
        <v>4</v>
      </c>
      <c r="N92" s="87" t="s">
        <v>4</v>
      </c>
    </row>
    <row r="94" spans="1:50" ht="12.75" customHeight="1">
      <c r="U94" s="171"/>
    </row>
  </sheetData>
  <mergeCells count="99">
    <mergeCell ref="AX6:AX7"/>
    <mergeCell ref="AX47:AX48"/>
    <mergeCell ref="AV6:AV7"/>
    <mergeCell ref="AV47:AV48"/>
    <mergeCell ref="AS6:AS7"/>
    <mergeCell ref="AS47:AS48"/>
    <mergeCell ref="AF6:AF7"/>
    <mergeCell ref="AF47:AF48"/>
    <mergeCell ref="AG6:AG7"/>
    <mergeCell ref="AG47:AG48"/>
    <mergeCell ref="AJ6:AJ7"/>
    <mergeCell ref="AJ47:AJ48"/>
    <mergeCell ref="AH6:AH7"/>
    <mergeCell ref="AH47:AH48"/>
    <mergeCell ref="AO47:AO48"/>
    <mergeCell ref="AK6:AK7"/>
    <mergeCell ref="AK47:AK48"/>
    <mergeCell ref="AI6:AI7"/>
    <mergeCell ref="V6:V7"/>
    <mergeCell ref="V47:V48"/>
    <mergeCell ref="AA6:AA7"/>
    <mergeCell ref="AA47:AA48"/>
    <mergeCell ref="AE6:AE7"/>
    <mergeCell ref="AE47:AE48"/>
    <mergeCell ref="AC6:AC7"/>
    <mergeCell ref="AC47:AC48"/>
    <mergeCell ref="AB6:AB7"/>
    <mergeCell ref="AB47:AB48"/>
    <mergeCell ref="W6:W7"/>
    <mergeCell ref="W47:W48"/>
    <mergeCell ref="AD6:AD7"/>
    <mergeCell ref="AD47:AD48"/>
    <mergeCell ref="Z6:Z7"/>
    <mergeCell ref="Z47:Z48"/>
    <mergeCell ref="Y6:Y7"/>
    <mergeCell ref="Y47:Y48"/>
    <mergeCell ref="X6:X7"/>
    <mergeCell ref="X47:X48"/>
    <mergeCell ref="E6:E7"/>
    <mergeCell ref="K6:K7"/>
    <mergeCell ref="K47:K48"/>
    <mergeCell ref="F6:F7"/>
    <mergeCell ref="J6:J7"/>
    <mergeCell ref="J47:J48"/>
    <mergeCell ref="F47:F48"/>
    <mergeCell ref="G47:G48"/>
    <mergeCell ref="H6:H7"/>
    <mergeCell ref="H47:H48"/>
    <mergeCell ref="I6:I7"/>
    <mergeCell ref="I47:I48"/>
    <mergeCell ref="E47:E48"/>
    <mergeCell ref="G6:G7"/>
    <mergeCell ref="B47:B48"/>
    <mergeCell ref="D6:D7"/>
    <mergeCell ref="B6:B7"/>
    <mergeCell ref="C6:C7"/>
    <mergeCell ref="C47:C48"/>
    <mergeCell ref="D47:D48"/>
    <mergeCell ref="N6:N7"/>
    <mergeCell ref="N47:N48"/>
    <mergeCell ref="L6:L7"/>
    <mergeCell ref="L47:L48"/>
    <mergeCell ref="M47:M48"/>
    <mergeCell ref="M6:M7"/>
    <mergeCell ref="O6:O7"/>
    <mergeCell ref="O47:O48"/>
    <mergeCell ref="U6:U7"/>
    <mergeCell ref="U47:U48"/>
    <mergeCell ref="T6:T7"/>
    <mergeCell ref="T47:T48"/>
    <mergeCell ref="P6:P7"/>
    <mergeCell ref="P47:P48"/>
    <mergeCell ref="Q6:Q7"/>
    <mergeCell ref="Q47:Q48"/>
    <mergeCell ref="R6:R7"/>
    <mergeCell ref="R47:R48"/>
    <mergeCell ref="S6:S7"/>
    <mergeCell ref="S47:S48"/>
    <mergeCell ref="AL47:AL48"/>
    <mergeCell ref="AT6:AT7"/>
    <mergeCell ref="AU6:AU7"/>
    <mergeCell ref="AT47:AT48"/>
    <mergeCell ref="AU47:AU48"/>
    <mergeCell ref="AW6:AW7"/>
    <mergeCell ref="AW47:AW48"/>
    <mergeCell ref="B87:B90"/>
    <mergeCell ref="AR6:AR7"/>
    <mergeCell ref="AR47:AR48"/>
    <mergeCell ref="AP6:AP7"/>
    <mergeCell ref="AP47:AP48"/>
    <mergeCell ref="AN6:AN7"/>
    <mergeCell ref="AN47:AN48"/>
    <mergeCell ref="AQ6:AQ7"/>
    <mergeCell ref="AQ47:AQ48"/>
    <mergeCell ref="AM6:AM7"/>
    <mergeCell ref="AM47:AM48"/>
    <mergeCell ref="AO6:AO7"/>
    <mergeCell ref="AI47:AI48"/>
    <mergeCell ref="AL6:AL7"/>
  </mergeCells>
  <pageMargins left="0.51181102362204722" right="0.51181102362204722" top="0.78740157480314965" bottom="0.78740157480314965" header="0.31496062992125984" footer="0.31496062992125984"/>
  <pageSetup scale="66" orientation="portrait" r:id="rId1"/>
  <headerFooter>
    <oddFooter>&amp;C3</oddFooter>
  </headerFooter>
  <ignoredErrors>
    <ignoredError sqref="F87:L90 F86:K86 C86:E86 C87:E9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88"/>
  <sheetViews>
    <sheetView showGridLines="0" zoomScaleNormal="100" zoomScaleSheetLayoutView="100" workbookViewId="0">
      <pane xSplit="2" ySplit="7" topLeftCell="AR32" activePane="bottomRight" state="frozen"/>
      <selection pane="topRight"/>
      <selection pane="bottomLeft"/>
      <selection pane="bottomRight" activeCell="B40" sqref="B40"/>
    </sheetView>
  </sheetViews>
  <sheetFormatPr defaultColWidth="9.140625" defaultRowHeight="12.75" customHeight="1" outlineLevelCol="1"/>
  <cols>
    <col min="1" max="1" width="2.7109375" style="2" customWidth="1"/>
    <col min="2" max="2" width="69.7109375" style="33" customWidth="1"/>
    <col min="3" max="6" width="7.7109375" style="33" hidden="1" customWidth="1" outlineLevel="1"/>
    <col min="7" max="7" width="8.28515625" style="33" customWidth="1" collapsed="1"/>
    <col min="8" max="9" width="7.7109375" style="33" hidden="1" customWidth="1" outlineLevel="1"/>
    <col min="10" max="10" width="7.7109375" style="32" hidden="1" customWidth="1" outlineLevel="1"/>
    <col min="11" max="11" width="8.28515625" style="32" hidden="1" customWidth="1" outlineLevel="1"/>
    <col min="12" max="12" width="8.28515625" style="32" customWidth="1" collapsed="1"/>
    <col min="13" max="13" width="8.28515625" style="32" hidden="1" customWidth="1" outlineLevel="1"/>
    <col min="14" max="15" width="8.28515625" style="2" hidden="1" customWidth="1" outlineLevel="1"/>
    <col min="16" max="16" width="8.28515625" style="32" hidden="1" customWidth="1" outlineLevel="1"/>
    <col min="17" max="17" width="8.28515625" style="32" customWidth="1" collapsed="1"/>
    <col min="18" max="18" width="0" style="2" hidden="1" customWidth="1" outlineLevel="1"/>
    <col min="19" max="19" width="8.28515625" style="32" hidden="1" customWidth="1" outlineLevel="1"/>
    <col min="20" max="20" width="0" style="2" hidden="1" customWidth="1" outlineLevel="1"/>
    <col min="21" max="21" width="8.28515625" style="32" hidden="1" customWidth="1" outlineLevel="1"/>
    <col min="22" max="22" width="8.28515625" style="32" customWidth="1" collapsed="1"/>
    <col min="23" max="23" width="0" style="2" hidden="1" customWidth="1" outlineLevel="1"/>
    <col min="24" max="24" width="8.28515625" style="32" hidden="1" customWidth="1" outlineLevel="1"/>
    <col min="25" max="26" width="0" style="2" hidden="1" customWidth="1" outlineLevel="1"/>
    <col min="27" max="27" width="9.140625" style="2" collapsed="1"/>
    <col min="28" max="28" width="8.28515625" style="175" hidden="1" customWidth="1" outlineLevel="1"/>
    <col min="29" max="31" width="9.140625" style="2" hidden="1" customWidth="1" outlineLevel="1"/>
    <col min="32" max="32" width="9.140625" style="2" collapsed="1"/>
    <col min="33" max="33" width="9.140625" style="2" hidden="1" customWidth="1" outlineLevel="1"/>
    <col min="34" max="35" width="0" style="2" hidden="1" customWidth="1" outlineLevel="1"/>
    <col min="36" max="36" width="9.140625" style="2" hidden="1" customWidth="1" outlineLevel="1"/>
    <col min="37" max="37" width="9.140625" style="2" collapsed="1"/>
    <col min="38" max="38" width="8.28515625" style="175" hidden="1" customWidth="1" outlineLevel="1"/>
    <col min="39" max="39" width="0" style="2" hidden="1" customWidth="1" outlineLevel="1"/>
    <col min="40" max="40" width="8.28515625" style="175" hidden="1" customWidth="1" outlineLevel="1"/>
    <col min="41" max="41" width="9.140625" style="2" collapsed="1"/>
    <col min="42" max="43" width="9.140625" style="2" hidden="1" customWidth="1" outlineLevel="1"/>
    <col min="44" max="44" width="9.140625" style="2" collapsed="1"/>
    <col min="45" max="48" width="9.140625" style="2" hidden="1" customWidth="1" outlineLevel="1"/>
    <col min="49" max="49" width="9.140625" style="2" collapsed="1"/>
    <col min="50" max="53" width="9.140625" style="2" customWidth="1"/>
    <col min="54" max="54" width="9.140625" style="2"/>
    <col min="55" max="55" width="9.140625" style="2" customWidth="1"/>
    <col min="56" max="58" width="8.28515625" style="175" customWidth="1"/>
    <col min="59" max="16384" width="9.140625" style="2"/>
  </cols>
  <sheetData>
    <row r="1" spans="2:58" ht="15" customHeight="1">
      <c r="B1" s="5"/>
      <c r="C1" s="5"/>
      <c r="D1" s="5"/>
      <c r="E1" s="5"/>
      <c r="F1" s="5"/>
      <c r="G1" s="5"/>
      <c r="H1" s="5"/>
      <c r="I1" s="5"/>
      <c r="X1" s="169" t="s">
        <v>4</v>
      </c>
      <c r="Y1" s="198" t="s">
        <v>4</v>
      </c>
      <c r="AB1" s="198" t="s">
        <v>4</v>
      </c>
      <c r="AG1" s="2" t="s">
        <v>4</v>
      </c>
      <c r="AL1" s="198"/>
      <c r="AN1" s="198"/>
      <c r="BD1" s="198"/>
      <c r="BE1" s="198"/>
      <c r="BF1" s="198"/>
    </row>
    <row r="2" spans="2:58" customFormat="1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P2" s="5"/>
      <c r="Q2" s="5"/>
      <c r="S2" s="5"/>
      <c r="U2" s="5"/>
      <c r="V2" s="5"/>
      <c r="X2" s="5"/>
      <c r="Y2" s="190"/>
      <c r="AB2" s="200"/>
      <c r="AC2" s="189"/>
      <c r="AD2" s="189"/>
      <c r="AG2" s="189"/>
      <c r="AI2" s="189"/>
      <c r="AJ2" s="189"/>
      <c r="AK2" s="189"/>
      <c r="AL2" s="200"/>
      <c r="AM2" s="189"/>
      <c r="AN2" s="200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200"/>
      <c r="BE2" s="200"/>
      <c r="BF2" s="200"/>
    </row>
    <row r="3" spans="2:58" customFormat="1" ht="1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5"/>
      <c r="Q3" s="5"/>
      <c r="S3" s="5"/>
      <c r="U3" s="5"/>
      <c r="V3" s="5"/>
      <c r="X3" s="5"/>
      <c r="Y3" s="190"/>
      <c r="AB3" s="200"/>
      <c r="AC3" s="189"/>
      <c r="AD3" s="189"/>
      <c r="AG3" s="189"/>
      <c r="AI3" s="189"/>
      <c r="AJ3" s="189"/>
      <c r="AK3" s="189"/>
      <c r="AL3" s="200"/>
      <c r="AM3" s="189"/>
      <c r="AN3" s="200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200"/>
      <c r="BE3" s="200"/>
      <c r="BF3" s="200"/>
    </row>
    <row r="4" spans="2:58" customFormat="1" ht="1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P4" s="5"/>
      <c r="Q4" s="5"/>
      <c r="S4" s="5"/>
      <c r="U4" s="5"/>
      <c r="V4" s="5"/>
      <c r="X4" s="5"/>
      <c r="Y4" s="190"/>
      <c r="AB4" s="200"/>
      <c r="AC4" s="189"/>
      <c r="AD4" s="189"/>
      <c r="AG4" s="189"/>
      <c r="AI4" s="189"/>
      <c r="AJ4" s="189"/>
      <c r="AK4" s="189"/>
      <c r="AL4" s="200"/>
      <c r="AM4" s="189"/>
      <c r="AN4" s="200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200"/>
      <c r="BE4" s="200"/>
      <c r="BF4" s="200"/>
    </row>
    <row r="5" spans="2:58" customFormat="1" ht="1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5"/>
      <c r="Q5" s="5"/>
      <c r="S5" s="5"/>
      <c r="U5" s="5"/>
      <c r="V5" s="5"/>
      <c r="X5" s="5"/>
      <c r="Y5" s="190"/>
      <c r="AB5" s="200"/>
      <c r="AC5" s="189"/>
      <c r="AD5" s="189"/>
      <c r="AG5" s="189"/>
      <c r="AI5" s="189"/>
      <c r="AJ5" s="189"/>
      <c r="AK5" s="189"/>
      <c r="AL5" s="200"/>
      <c r="AM5" s="189"/>
      <c r="AN5" s="200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200"/>
      <c r="BE5" s="200"/>
      <c r="BF5" s="200"/>
    </row>
    <row r="6" spans="2:58" s="9" customFormat="1" ht="15" customHeight="1">
      <c r="B6" s="570" t="s">
        <v>83</v>
      </c>
      <c r="C6" s="582" t="s">
        <v>32</v>
      </c>
      <c r="D6" s="582" t="s">
        <v>33</v>
      </c>
      <c r="E6" s="582" t="s">
        <v>36</v>
      </c>
      <c r="F6" s="584" t="s">
        <v>37</v>
      </c>
      <c r="G6" s="575">
        <v>40908</v>
      </c>
      <c r="H6" s="587" t="s">
        <v>34</v>
      </c>
      <c r="I6" s="582" t="s">
        <v>35</v>
      </c>
      <c r="J6" s="582" t="s">
        <v>38</v>
      </c>
      <c r="K6" s="584" t="s">
        <v>39</v>
      </c>
      <c r="L6" s="585">
        <v>2012</v>
      </c>
      <c r="M6" s="583" t="s">
        <v>40</v>
      </c>
      <c r="N6" s="563" t="s">
        <v>135</v>
      </c>
      <c r="O6" s="563" t="s">
        <v>137</v>
      </c>
      <c r="P6" s="584" t="s">
        <v>149</v>
      </c>
      <c r="Q6" s="585">
        <v>2013</v>
      </c>
      <c r="R6" s="583" t="s">
        <v>150</v>
      </c>
      <c r="S6" s="563" t="s">
        <v>151</v>
      </c>
      <c r="T6" s="563" t="s">
        <v>152</v>
      </c>
      <c r="U6" s="584" t="s">
        <v>156</v>
      </c>
      <c r="V6" s="573">
        <v>2014</v>
      </c>
      <c r="W6" s="583" t="s">
        <v>161</v>
      </c>
      <c r="X6" s="583" t="s">
        <v>162</v>
      </c>
      <c r="Y6" s="583" t="s">
        <v>164</v>
      </c>
      <c r="Z6" s="584" t="s">
        <v>166</v>
      </c>
      <c r="AA6" s="568">
        <v>2015</v>
      </c>
      <c r="AB6" s="583" t="s">
        <v>169</v>
      </c>
      <c r="AC6" s="583" t="s">
        <v>202</v>
      </c>
      <c r="AD6" s="583" t="s">
        <v>203</v>
      </c>
      <c r="AE6" s="584" t="s">
        <v>205</v>
      </c>
      <c r="AF6" s="568">
        <v>2016</v>
      </c>
      <c r="AG6" s="584" t="s">
        <v>208</v>
      </c>
      <c r="AH6" s="583" t="s">
        <v>210</v>
      </c>
      <c r="AI6" s="583" t="s">
        <v>211</v>
      </c>
      <c r="AJ6" s="584" t="s">
        <v>212</v>
      </c>
      <c r="AK6" s="568">
        <v>2017</v>
      </c>
      <c r="AL6" s="562" t="s">
        <v>214</v>
      </c>
      <c r="AM6" s="583" t="s">
        <v>216</v>
      </c>
      <c r="AN6" s="583" t="s">
        <v>218</v>
      </c>
      <c r="AO6" s="568">
        <v>2018</v>
      </c>
      <c r="AP6" s="557" t="s">
        <v>276</v>
      </c>
      <c r="AQ6" s="566" t="s">
        <v>279</v>
      </c>
      <c r="AR6" s="568">
        <v>2019</v>
      </c>
      <c r="AS6" s="557" t="s">
        <v>286</v>
      </c>
      <c r="AT6" s="557" t="s">
        <v>294</v>
      </c>
      <c r="AU6" s="557" t="s">
        <v>303</v>
      </c>
      <c r="AV6" s="566" t="s">
        <v>304</v>
      </c>
      <c r="AW6" s="568">
        <v>2020</v>
      </c>
      <c r="AX6" s="557" t="s">
        <v>310</v>
      </c>
      <c r="AY6" s="557" t="s">
        <v>313</v>
      </c>
      <c r="AZ6" s="557" t="s">
        <v>317</v>
      </c>
      <c r="BA6" s="566" t="s">
        <v>318</v>
      </c>
      <c r="BB6" s="568">
        <v>2021</v>
      </c>
      <c r="BC6" s="557" t="s">
        <v>323</v>
      </c>
      <c r="BD6" s="557" t="s">
        <v>326</v>
      </c>
      <c r="BE6" s="557" t="s">
        <v>327</v>
      </c>
      <c r="BF6" s="557" t="s">
        <v>336</v>
      </c>
    </row>
    <row r="7" spans="2:58" s="9" customFormat="1" ht="15" customHeight="1">
      <c r="B7" s="570"/>
      <c r="C7" s="582"/>
      <c r="D7" s="582"/>
      <c r="E7" s="582"/>
      <c r="F7" s="584"/>
      <c r="G7" s="576"/>
      <c r="H7" s="587"/>
      <c r="I7" s="582"/>
      <c r="J7" s="582"/>
      <c r="K7" s="584"/>
      <c r="L7" s="586"/>
      <c r="M7" s="583"/>
      <c r="N7" s="563"/>
      <c r="O7" s="563"/>
      <c r="P7" s="584"/>
      <c r="Q7" s="586"/>
      <c r="R7" s="583"/>
      <c r="S7" s="563"/>
      <c r="T7" s="563"/>
      <c r="U7" s="584"/>
      <c r="V7" s="574"/>
      <c r="W7" s="583"/>
      <c r="X7" s="583"/>
      <c r="Y7" s="583"/>
      <c r="Z7" s="584"/>
      <c r="AA7" s="569"/>
      <c r="AB7" s="583"/>
      <c r="AC7" s="583"/>
      <c r="AD7" s="583"/>
      <c r="AE7" s="584"/>
      <c r="AF7" s="569"/>
      <c r="AG7" s="584"/>
      <c r="AH7" s="583"/>
      <c r="AI7" s="583"/>
      <c r="AJ7" s="584"/>
      <c r="AK7" s="569"/>
      <c r="AL7" s="562"/>
      <c r="AM7" s="583"/>
      <c r="AN7" s="583"/>
      <c r="AO7" s="581"/>
      <c r="AP7" s="558"/>
      <c r="AQ7" s="567"/>
      <c r="AR7" s="581"/>
      <c r="AS7" s="558"/>
      <c r="AT7" s="558"/>
      <c r="AU7" s="558"/>
      <c r="AV7" s="567"/>
      <c r="AW7" s="581"/>
      <c r="AX7" s="558"/>
      <c r="AY7" s="558"/>
      <c r="AZ7" s="558"/>
      <c r="BA7" s="567"/>
      <c r="BB7" s="581"/>
      <c r="BC7" s="558"/>
      <c r="BD7" s="558"/>
      <c r="BE7" s="558"/>
      <c r="BF7" s="558"/>
    </row>
    <row r="8" spans="2:58" s="9" customFormat="1" ht="15" customHeight="1">
      <c r="B8" s="35" t="s">
        <v>85</v>
      </c>
      <c r="C8" s="75"/>
      <c r="D8" s="75"/>
      <c r="E8" s="75"/>
      <c r="F8" s="120"/>
      <c r="G8" s="124"/>
      <c r="H8" s="75"/>
      <c r="I8" s="75"/>
      <c r="J8" s="75"/>
      <c r="K8" s="120"/>
      <c r="L8" s="124"/>
      <c r="M8" s="75"/>
      <c r="N8" s="75"/>
      <c r="P8" s="120"/>
      <c r="Q8" s="124"/>
      <c r="R8" s="123"/>
      <c r="S8" s="75"/>
      <c r="T8" s="75"/>
      <c r="U8" s="120"/>
      <c r="V8" s="124"/>
      <c r="W8" s="123"/>
      <c r="X8" s="75"/>
      <c r="Y8" s="193"/>
      <c r="Z8" s="120"/>
      <c r="AA8" s="245"/>
      <c r="AB8" s="193"/>
      <c r="AC8" s="193"/>
      <c r="AD8" s="193"/>
      <c r="AE8" s="120"/>
      <c r="AF8" s="245"/>
      <c r="AG8" s="120"/>
      <c r="AH8" s="193"/>
      <c r="AI8" s="193"/>
      <c r="AJ8" s="120"/>
      <c r="AK8" s="245"/>
      <c r="AL8" s="193"/>
      <c r="AM8" s="193"/>
      <c r="AN8" s="120"/>
      <c r="AO8" s="435"/>
      <c r="AP8" s="120"/>
      <c r="AQ8" s="120"/>
      <c r="AR8" s="435"/>
      <c r="AS8" s="120"/>
      <c r="AT8" s="120"/>
      <c r="AU8" s="120"/>
      <c r="AV8" s="120"/>
      <c r="AW8" s="435"/>
      <c r="AX8" s="120"/>
      <c r="AY8" s="120"/>
      <c r="AZ8" s="120"/>
      <c r="BA8" s="120"/>
      <c r="BB8" s="435"/>
      <c r="BC8" s="120"/>
      <c r="BD8" s="120"/>
      <c r="BE8" s="120"/>
      <c r="BF8" s="120"/>
    </row>
    <row r="9" spans="2:58" s="20" customFormat="1" ht="15" customHeight="1">
      <c r="B9" s="34" t="s">
        <v>84</v>
      </c>
      <c r="C9" s="77">
        <v>1.2000000000000135</v>
      </c>
      <c r="D9" s="77">
        <v>-148.40000000000003</v>
      </c>
      <c r="E9" s="77">
        <v>-63.600000000000009</v>
      </c>
      <c r="F9" s="121">
        <v>-196.39999999999998</v>
      </c>
      <c r="G9" s="125">
        <v>-407.19999999999987</v>
      </c>
      <c r="H9" s="77">
        <v>-59.8</v>
      </c>
      <c r="I9" s="77">
        <v>3.1</v>
      </c>
      <c r="J9" s="77">
        <v>-30.4</v>
      </c>
      <c r="K9" s="121">
        <v>-58.299999999999713</v>
      </c>
      <c r="L9" s="125">
        <v>-144.20000000000002</v>
      </c>
      <c r="M9" s="77">
        <v>-31.599999999999966</v>
      </c>
      <c r="N9" s="77">
        <v>-11</v>
      </c>
      <c r="O9" s="77">
        <v>-6.7000000000000313</v>
      </c>
      <c r="P9" s="121">
        <v>-58.299999999999713</v>
      </c>
      <c r="Q9" s="125">
        <v>-52.7</v>
      </c>
      <c r="R9" s="77">
        <v>-21.9</v>
      </c>
      <c r="S9" s="77">
        <v>-12.545999999999999</v>
      </c>
      <c r="T9" s="77">
        <v>4.8459999999999965</v>
      </c>
      <c r="U9" s="121">
        <f>V9-R9-S9-T9</f>
        <v>58.7</v>
      </c>
      <c r="V9" s="125">
        <v>29.1</v>
      </c>
      <c r="W9" s="77">
        <v>6.6449999999999996</v>
      </c>
      <c r="X9" s="77">
        <v>2.4000000000000004</v>
      </c>
      <c r="Y9" s="195">
        <v>13.5</v>
      </c>
      <c r="Z9" s="121">
        <v>0.12400000000000233</v>
      </c>
      <c r="AA9" s="246">
        <v>22.577000000000002</v>
      </c>
      <c r="AB9" s="195">
        <v>-22.218</v>
      </c>
      <c r="AC9" s="195">
        <v>-8.713000000000001</v>
      </c>
      <c r="AD9" s="195">
        <v>-1.0399999999999991</v>
      </c>
      <c r="AE9" s="121">
        <v>25.63</v>
      </c>
      <c r="AF9" s="246">
        <v>-6.3410000000000002</v>
      </c>
      <c r="AG9" s="121">
        <v>-12.022</v>
      </c>
      <c r="AH9" s="195">
        <v>3.1820000000000004</v>
      </c>
      <c r="AI9" s="195">
        <v>15.571</v>
      </c>
      <c r="AJ9" s="121">
        <v>14.892999999999999</v>
      </c>
      <c r="AK9" s="246">
        <v>21.623999999999999</v>
      </c>
      <c r="AL9" s="195">
        <v>-6.9470000000000001</v>
      </c>
      <c r="AM9" s="195">
        <v>8.9489999999999998</v>
      </c>
      <c r="AN9" s="195">
        <v>-9.3629999999999995</v>
      </c>
      <c r="AO9" s="246">
        <v>111.568</v>
      </c>
      <c r="AP9" s="121">
        <v>133.53200000000001</v>
      </c>
      <c r="AQ9" s="121">
        <v>69.415999999999997</v>
      </c>
      <c r="AR9" s="246">
        <v>45.723999999999997</v>
      </c>
      <c r="AS9" s="121">
        <v>-202.77799999999999</v>
      </c>
      <c r="AT9" s="121">
        <v>-65.198000000000008</v>
      </c>
      <c r="AU9" s="121">
        <v>-34.629999999999995</v>
      </c>
      <c r="AV9" s="121">
        <v>-302.60599999999999</v>
      </c>
      <c r="AW9" s="246">
        <v>-320.94</v>
      </c>
      <c r="AX9" s="121">
        <v>-28.007000000000001</v>
      </c>
      <c r="AY9" s="121">
        <v>-37.768000000000001</v>
      </c>
      <c r="AZ9" s="121">
        <v>-34.281999999999996</v>
      </c>
      <c r="BA9" s="121">
        <v>-100.057</v>
      </c>
      <c r="BB9" s="246">
        <v>-153.57599999999999</v>
      </c>
      <c r="BC9" s="121">
        <v>-64.759</v>
      </c>
      <c r="BD9" s="121">
        <v>-160.64499999999998</v>
      </c>
      <c r="BE9" s="121">
        <v>-225.404</v>
      </c>
      <c r="BF9" s="121">
        <v>-400.79</v>
      </c>
    </row>
    <row r="10" spans="2:58" s="20" customFormat="1" ht="15" customHeight="1">
      <c r="B10" s="5" t="s">
        <v>86</v>
      </c>
      <c r="C10" s="76"/>
      <c r="D10" s="76"/>
      <c r="E10" s="76"/>
      <c r="F10" s="82"/>
      <c r="G10" s="126"/>
      <c r="H10" s="76"/>
      <c r="I10" s="76"/>
      <c r="J10" s="76"/>
      <c r="K10" s="82"/>
      <c r="L10" s="126"/>
      <c r="M10" s="76"/>
      <c r="N10" s="76"/>
      <c r="O10" s="76" t="s">
        <v>5</v>
      </c>
      <c r="P10" s="82"/>
      <c r="Q10" s="126"/>
      <c r="R10" s="76"/>
      <c r="S10" s="76"/>
      <c r="T10" s="76"/>
      <c r="U10" s="82"/>
      <c r="V10" s="126"/>
      <c r="W10" s="76"/>
      <c r="X10" s="76">
        <v>0</v>
      </c>
      <c r="Y10" s="194"/>
      <c r="Z10" s="82"/>
      <c r="AA10" s="247"/>
      <c r="AB10" s="194"/>
      <c r="AC10" s="194"/>
      <c r="AD10" s="194"/>
      <c r="AE10" s="82"/>
      <c r="AF10" s="247"/>
      <c r="AG10" s="82"/>
      <c r="AH10" s="194"/>
      <c r="AI10" s="194"/>
      <c r="AJ10" s="82"/>
      <c r="AK10" s="247"/>
      <c r="AL10" s="194"/>
      <c r="AM10" s="194"/>
      <c r="AN10" s="194"/>
      <c r="AO10" s="247"/>
      <c r="AP10" s="82"/>
      <c r="AQ10" s="82"/>
      <c r="AR10" s="247"/>
      <c r="AS10" s="82"/>
      <c r="AT10" s="82">
        <v>0</v>
      </c>
      <c r="AU10" s="82"/>
      <c r="AV10" s="82"/>
      <c r="AW10" s="247"/>
      <c r="AX10" s="82"/>
      <c r="AY10" s="82"/>
      <c r="AZ10" s="82"/>
      <c r="BA10" s="82"/>
      <c r="BB10" s="247"/>
      <c r="BC10" s="82"/>
      <c r="BD10" s="82"/>
      <c r="BE10" s="82"/>
      <c r="BF10" s="82"/>
    </row>
    <row r="11" spans="2:58" s="20" customFormat="1" ht="15" customHeight="1">
      <c r="B11" s="12" t="s">
        <v>87</v>
      </c>
      <c r="C11" s="74">
        <v>26</v>
      </c>
      <c r="D11" s="74">
        <v>26.1</v>
      </c>
      <c r="E11" s="74">
        <v>24.5</v>
      </c>
      <c r="F11" s="74">
        <v>23.9</v>
      </c>
      <c r="G11" s="100">
        <v>100.5</v>
      </c>
      <c r="H11" s="74">
        <v>24</v>
      </c>
      <c r="I11" s="74">
        <v>23.3</v>
      </c>
      <c r="J11" s="74">
        <v>23.1</v>
      </c>
      <c r="K11" s="74">
        <v>23.500000000000004</v>
      </c>
      <c r="L11" s="100">
        <v>94</v>
      </c>
      <c r="M11" s="74">
        <v>23</v>
      </c>
      <c r="N11" s="74">
        <v>23.036999999999999</v>
      </c>
      <c r="O11" s="74">
        <v>22.863000000000007</v>
      </c>
      <c r="P11" s="74">
        <v>23.500000000000004</v>
      </c>
      <c r="Q11" s="100">
        <v>91.5</v>
      </c>
      <c r="R11" s="74">
        <v>22.1</v>
      </c>
      <c r="S11" s="74">
        <v>21.5</v>
      </c>
      <c r="T11" s="74">
        <v>21.300000000000004</v>
      </c>
      <c r="U11" s="74">
        <f>V11-R11-S11-T11</f>
        <v>21.099999999999994</v>
      </c>
      <c r="V11" s="100">
        <v>86</v>
      </c>
      <c r="W11" s="74">
        <v>20.484000000000002</v>
      </c>
      <c r="X11" s="74">
        <v>19.600000000000001</v>
      </c>
      <c r="Y11" s="192">
        <v>19.399999999999999</v>
      </c>
      <c r="Z11" s="243">
        <v>19.189</v>
      </c>
      <c r="AA11" s="248">
        <v>78.686999999999998</v>
      </c>
      <c r="AB11" s="243">
        <v>19.55</v>
      </c>
      <c r="AC11" s="243">
        <v>19.395</v>
      </c>
      <c r="AD11" s="192">
        <v>19.433</v>
      </c>
      <c r="AE11" s="192">
        <v>19.283000000000001</v>
      </c>
      <c r="AF11" s="364">
        <v>77.661000000000001</v>
      </c>
      <c r="AG11" s="192">
        <v>18.442</v>
      </c>
      <c r="AH11" s="192">
        <v>18.406999999999996</v>
      </c>
      <c r="AI11" s="192">
        <v>18.414000000000001</v>
      </c>
      <c r="AJ11" s="192">
        <v>18.446999999999996</v>
      </c>
      <c r="AK11" s="364">
        <v>73.709999999999994</v>
      </c>
      <c r="AL11" s="192">
        <v>18.16</v>
      </c>
      <c r="AM11" s="192">
        <v>19.175000000000001</v>
      </c>
      <c r="AN11" s="192">
        <v>19.247</v>
      </c>
      <c r="AO11" s="364">
        <v>79.364000000000004</v>
      </c>
      <c r="AP11" s="499">
        <v>55.854999999999997</v>
      </c>
      <c r="AQ11" s="192">
        <v>83.564999999999998</v>
      </c>
      <c r="AR11" s="364">
        <v>94.537000000000006</v>
      </c>
      <c r="AS11" s="192">
        <v>21.884</v>
      </c>
      <c r="AT11" s="192">
        <v>23.793999999999997</v>
      </c>
      <c r="AU11" s="192">
        <v>24.317000000000007</v>
      </c>
      <c r="AV11" s="192">
        <v>69.995000000000005</v>
      </c>
      <c r="AW11" s="364">
        <v>94.051000000000002</v>
      </c>
      <c r="AX11" s="192">
        <v>24.547000000000001</v>
      </c>
      <c r="AY11" s="192">
        <v>24.175999999999998</v>
      </c>
      <c r="AZ11" s="192">
        <v>26.337000000000003</v>
      </c>
      <c r="BA11" s="192">
        <v>75.06</v>
      </c>
      <c r="BB11" s="364">
        <v>101.748</v>
      </c>
      <c r="BC11" s="192">
        <v>24.722000000000001</v>
      </c>
      <c r="BD11" s="192">
        <v>24.826000000000001</v>
      </c>
      <c r="BE11" s="192">
        <v>49.548000000000002</v>
      </c>
      <c r="BF11" s="192">
        <v>73.596000000000004</v>
      </c>
    </row>
    <row r="12" spans="2:58" s="174" customFormat="1" ht="15" customHeight="1">
      <c r="B12" s="173" t="s">
        <v>288</v>
      </c>
      <c r="C12" s="192"/>
      <c r="D12" s="192"/>
      <c r="E12" s="192"/>
      <c r="F12" s="192"/>
      <c r="G12" s="100"/>
      <c r="H12" s="192"/>
      <c r="I12" s="192"/>
      <c r="J12" s="192"/>
      <c r="K12" s="192"/>
      <c r="L12" s="100"/>
      <c r="M12" s="192"/>
      <c r="N12" s="192"/>
      <c r="O12" s="192"/>
      <c r="P12" s="192"/>
      <c r="Q12" s="100"/>
      <c r="R12" s="192"/>
      <c r="S12" s="192"/>
      <c r="T12" s="192"/>
      <c r="U12" s="192"/>
      <c r="V12" s="100"/>
      <c r="W12" s="192"/>
      <c r="X12" s="192"/>
      <c r="Y12" s="192"/>
      <c r="Z12" s="243"/>
      <c r="AA12" s="248"/>
      <c r="AB12" s="243"/>
      <c r="AC12" s="243"/>
      <c r="AD12" s="192"/>
      <c r="AE12" s="192"/>
      <c r="AF12" s="364"/>
      <c r="AG12" s="192"/>
      <c r="AH12" s="192"/>
      <c r="AI12" s="192"/>
      <c r="AJ12" s="192"/>
      <c r="AK12" s="364"/>
      <c r="AL12" s="192"/>
      <c r="AM12" s="192"/>
      <c r="AN12" s="192"/>
      <c r="AO12" s="364"/>
      <c r="AP12" s="499"/>
      <c r="AQ12" s="192">
        <v>0</v>
      </c>
      <c r="AR12" s="364">
        <v>7.1589999999999998</v>
      </c>
      <c r="AS12" s="192">
        <v>8.1980000000000004</v>
      </c>
      <c r="AT12" s="192">
        <v>5.8849999999999998</v>
      </c>
      <c r="AU12" s="192">
        <v>-2.7850000000000001</v>
      </c>
      <c r="AV12" s="192">
        <v>11.298</v>
      </c>
      <c r="AW12" s="364">
        <v>11.298</v>
      </c>
      <c r="AX12" s="192">
        <v>0</v>
      </c>
      <c r="AY12" s="192"/>
      <c r="AZ12" s="192"/>
      <c r="BA12" s="192"/>
      <c r="BB12" s="364"/>
      <c r="BC12" s="192"/>
      <c r="BD12" s="192">
        <v>0</v>
      </c>
      <c r="BE12" s="192"/>
      <c r="BF12" s="192"/>
    </row>
    <row r="13" spans="2:58" s="174" customFormat="1" ht="15" customHeight="1">
      <c r="B13" s="173" t="s">
        <v>239</v>
      </c>
      <c r="C13" s="192"/>
      <c r="D13" s="192"/>
      <c r="E13" s="192"/>
      <c r="F13" s="192"/>
      <c r="G13" s="100"/>
      <c r="H13" s="192"/>
      <c r="I13" s="192"/>
      <c r="J13" s="192"/>
      <c r="K13" s="192"/>
      <c r="L13" s="100"/>
      <c r="M13" s="192"/>
      <c r="N13" s="192"/>
      <c r="O13" s="192"/>
      <c r="P13" s="192"/>
      <c r="Q13" s="100"/>
      <c r="R13" s="192"/>
      <c r="S13" s="192"/>
      <c r="T13" s="192"/>
      <c r="U13" s="192"/>
      <c r="V13" s="100"/>
      <c r="W13" s="192"/>
      <c r="X13" s="192"/>
      <c r="Y13" s="192"/>
      <c r="Z13" s="243"/>
      <c r="AA13" s="248"/>
      <c r="AB13" s="243"/>
      <c r="AC13" s="243"/>
      <c r="AD13" s="192"/>
      <c r="AE13" s="192"/>
      <c r="AF13" s="364"/>
      <c r="AG13" s="192"/>
      <c r="AH13" s="192"/>
      <c r="AI13" s="192"/>
      <c r="AJ13" s="192"/>
      <c r="AK13" s="364"/>
      <c r="AL13" s="192"/>
      <c r="AM13" s="192"/>
      <c r="AN13" s="192"/>
      <c r="AO13" s="364">
        <v>-18.309000000000001</v>
      </c>
      <c r="AP13" s="499"/>
      <c r="AQ13" s="192"/>
      <c r="AR13" s="364">
        <v>-3.8029999999999999</v>
      </c>
      <c r="AS13" s="192"/>
      <c r="AT13" s="192"/>
      <c r="AU13" s="192"/>
      <c r="AV13" s="192"/>
      <c r="AW13" s="364">
        <v>-5.327</v>
      </c>
      <c r="AX13" s="192"/>
      <c r="AY13" s="192"/>
      <c r="AZ13" s="192"/>
      <c r="BA13" s="192"/>
      <c r="BB13" s="364">
        <v>-23.518999999999998</v>
      </c>
      <c r="BC13" s="192"/>
      <c r="BD13" s="192"/>
      <c r="BE13" s="192"/>
      <c r="BF13" s="192"/>
    </row>
    <row r="14" spans="2:58" s="174" customFormat="1" ht="15" customHeight="1">
      <c r="B14" s="173" t="s">
        <v>88</v>
      </c>
      <c r="C14" s="192"/>
      <c r="D14" s="192"/>
      <c r="E14" s="192"/>
      <c r="F14" s="192"/>
      <c r="G14" s="100"/>
      <c r="H14" s="192"/>
      <c r="I14" s="192"/>
      <c r="J14" s="192"/>
      <c r="K14" s="192"/>
      <c r="L14" s="100"/>
      <c r="M14" s="192"/>
      <c r="N14" s="192"/>
      <c r="O14" s="192"/>
      <c r="P14" s="192"/>
      <c r="Q14" s="100"/>
      <c r="R14" s="192"/>
      <c r="S14" s="192"/>
      <c r="T14" s="192"/>
      <c r="U14" s="192"/>
      <c r="V14" s="100"/>
      <c r="W14" s="192"/>
      <c r="X14" s="192"/>
      <c r="Y14" s="192"/>
      <c r="Z14" s="243"/>
      <c r="AA14" s="248"/>
      <c r="AB14" s="243"/>
      <c r="AC14" s="243"/>
      <c r="AD14" s="192"/>
      <c r="AE14" s="197"/>
      <c r="AF14" s="365"/>
      <c r="AG14" s="197"/>
      <c r="AH14" s="197"/>
      <c r="AI14" s="192"/>
      <c r="AJ14" s="197"/>
      <c r="AK14" s="365"/>
      <c r="AL14" s="197"/>
      <c r="AM14" s="197"/>
      <c r="AN14" s="192"/>
      <c r="AO14" s="365"/>
      <c r="AP14" s="501"/>
      <c r="AQ14" s="197"/>
      <c r="AR14" s="365"/>
      <c r="AS14" s="197"/>
      <c r="AT14" s="197"/>
      <c r="AU14" s="197"/>
      <c r="AV14" s="197"/>
      <c r="AW14" s="365"/>
      <c r="AX14" s="197"/>
      <c r="AY14" s="197"/>
      <c r="AZ14" s="197"/>
      <c r="BA14" s="197"/>
      <c r="BB14" s="365"/>
      <c r="BC14" s="197"/>
      <c r="BD14" s="197"/>
      <c r="BE14" s="197"/>
      <c r="BF14" s="197"/>
    </row>
    <row r="15" spans="2:58" s="20" customFormat="1" ht="15" customHeight="1">
      <c r="B15" s="173" t="s">
        <v>290</v>
      </c>
      <c r="C15" s="74">
        <v>3.9</v>
      </c>
      <c r="D15" s="74">
        <v>-2.2999999999999998</v>
      </c>
      <c r="E15" s="74">
        <v>2.4999999999999996</v>
      </c>
      <c r="F15" s="74">
        <v>-4.0999999999999996</v>
      </c>
      <c r="G15" s="127">
        <v>0</v>
      </c>
      <c r="H15" s="85">
        <v>0</v>
      </c>
      <c r="I15" s="85">
        <v>0</v>
      </c>
      <c r="J15" s="74">
        <v>1.6</v>
      </c>
      <c r="K15" s="74">
        <v>-1.6000000000000003</v>
      </c>
      <c r="L15" s="127">
        <v>0</v>
      </c>
      <c r="M15" s="85">
        <v>0</v>
      </c>
      <c r="N15" s="85">
        <v>0</v>
      </c>
      <c r="O15" s="85">
        <v>0</v>
      </c>
      <c r="P15" s="74">
        <v>-1.6000000000000003</v>
      </c>
      <c r="Q15" s="127">
        <v>0</v>
      </c>
      <c r="R15" s="85">
        <v>0</v>
      </c>
      <c r="S15" s="85">
        <v>0</v>
      </c>
      <c r="T15" s="85">
        <v>0</v>
      </c>
      <c r="U15" s="85">
        <f t="shared" ref="U15:U28" si="0">V15-R15-S15-T15</f>
        <v>0</v>
      </c>
      <c r="V15" s="127">
        <v>0</v>
      </c>
      <c r="W15" s="85">
        <v>0</v>
      </c>
      <c r="X15" s="85">
        <v>0</v>
      </c>
      <c r="Y15" s="197">
        <v>0</v>
      </c>
      <c r="Z15" s="249">
        <v>0</v>
      </c>
      <c r="AA15" s="250">
        <v>0</v>
      </c>
      <c r="AB15" s="249"/>
      <c r="AC15" s="249"/>
      <c r="AD15" s="197"/>
      <c r="AE15" s="181">
        <v>19.14</v>
      </c>
      <c r="AF15" s="364">
        <v>19.14</v>
      </c>
      <c r="AG15" s="181"/>
      <c r="AH15" s="197"/>
      <c r="AI15" s="192"/>
      <c r="AJ15" s="181">
        <v>0</v>
      </c>
      <c r="AK15" s="364"/>
      <c r="AL15" s="197">
        <v>0</v>
      </c>
      <c r="AM15" s="197"/>
      <c r="AN15" s="192"/>
      <c r="AO15" s="364"/>
      <c r="AP15" s="501"/>
      <c r="AQ15" s="197"/>
      <c r="AR15" s="364"/>
      <c r="AS15" s="197"/>
      <c r="AT15" s="197"/>
      <c r="AU15" s="197"/>
      <c r="AV15" s="197"/>
      <c r="AW15" s="364"/>
      <c r="AX15" s="197"/>
      <c r="AY15" s="197"/>
      <c r="AZ15" s="197"/>
      <c r="BA15" s="197"/>
      <c r="BB15" s="364"/>
      <c r="BC15" s="197"/>
      <c r="BD15" s="197"/>
      <c r="BE15" s="197"/>
      <c r="BF15" s="197"/>
    </row>
    <row r="16" spans="2:58" s="174" customFormat="1" ht="15" customHeight="1">
      <c r="B16" s="173" t="s">
        <v>308</v>
      </c>
      <c r="C16" s="192"/>
      <c r="D16" s="192"/>
      <c r="E16" s="192"/>
      <c r="F16" s="192"/>
      <c r="G16" s="127"/>
      <c r="H16" s="197"/>
      <c r="I16" s="197"/>
      <c r="J16" s="192"/>
      <c r="K16" s="192"/>
      <c r="L16" s="127"/>
      <c r="M16" s="197"/>
      <c r="N16" s="197"/>
      <c r="O16" s="197"/>
      <c r="P16" s="192"/>
      <c r="Q16" s="127"/>
      <c r="R16" s="197"/>
      <c r="S16" s="197"/>
      <c r="T16" s="197"/>
      <c r="U16" s="197"/>
      <c r="V16" s="127"/>
      <c r="W16" s="197"/>
      <c r="X16" s="197"/>
      <c r="Y16" s="197"/>
      <c r="Z16" s="249"/>
      <c r="AA16" s="250"/>
      <c r="AB16" s="249"/>
      <c r="AC16" s="249"/>
      <c r="AD16" s="197"/>
      <c r="AE16" s="181"/>
      <c r="AF16" s="364"/>
      <c r="AG16" s="181"/>
      <c r="AH16" s="197"/>
      <c r="AI16" s="192"/>
      <c r="AJ16" s="181"/>
      <c r="AK16" s="364"/>
      <c r="AL16" s="197"/>
      <c r="AM16" s="197"/>
      <c r="AN16" s="192"/>
      <c r="AO16" s="364"/>
      <c r="AP16" s="501"/>
      <c r="AQ16" s="197"/>
      <c r="AR16" s="364">
        <v>1.665</v>
      </c>
      <c r="AS16" s="197"/>
      <c r="AT16" s="197"/>
      <c r="AU16" s="197"/>
      <c r="AV16" s="197"/>
      <c r="AW16" s="364">
        <v>2.7240000000000002</v>
      </c>
      <c r="AX16" s="197"/>
      <c r="AY16" s="197"/>
      <c r="AZ16" s="197"/>
      <c r="BA16" s="197"/>
      <c r="BB16" s="364">
        <v>1.996</v>
      </c>
      <c r="BC16" s="197"/>
      <c r="BD16" s="197">
        <v>11.388999999999999</v>
      </c>
      <c r="BE16" s="197">
        <v>11.388999999999999</v>
      </c>
      <c r="BF16" s="197">
        <v>11.388999999999999</v>
      </c>
    </row>
    <row r="17" spans="2:58" s="174" customFormat="1" ht="15" customHeight="1">
      <c r="B17" s="173" t="s">
        <v>252</v>
      </c>
      <c r="C17" s="192"/>
      <c r="D17" s="192"/>
      <c r="E17" s="192"/>
      <c r="F17" s="192"/>
      <c r="G17" s="127"/>
      <c r="H17" s="197"/>
      <c r="I17" s="197"/>
      <c r="J17" s="192"/>
      <c r="K17" s="192"/>
      <c r="L17" s="127"/>
      <c r="M17" s="197"/>
      <c r="N17" s="197"/>
      <c r="O17" s="197"/>
      <c r="P17" s="192"/>
      <c r="Q17" s="127"/>
      <c r="R17" s="197"/>
      <c r="S17" s="197"/>
      <c r="T17" s="197"/>
      <c r="U17" s="197"/>
      <c r="V17" s="127"/>
      <c r="W17" s="197"/>
      <c r="X17" s="197"/>
      <c r="Y17" s="197"/>
      <c r="Z17" s="249"/>
      <c r="AA17" s="250"/>
      <c r="AB17" s="249"/>
      <c r="AC17" s="249"/>
      <c r="AD17" s="197"/>
      <c r="AE17" s="181"/>
      <c r="AF17" s="364"/>
      <c r="AG17" s="181"/>
      <c r="AH17" s="197"/>
      <c r="AI17" s="192"/>
      <c r="AJ17" s="181"/>
      <c r="AK17" s="364"/>
      <c r="AL17" s="197"/>
      <c r="AM17" s="197"/>
      <c r="AN17" s="192"/>
      <c r="AO17" s="364"/>
      <c r="AP17" s="502">
        <v>-275.09199999999998</v>
      </c>
      <c r="AQ17" s="536">
        <v>-275.09199999999998</v>
      </c>
      <c r="AR17" s="364">
        <v>-272.971</v>
      </c>
      <c r="AS17" s="538"/>
      <c r="AT17" s="100"/>
      <c r="AU17" s="536"/>
      <c r="AV17" s="536"/>
      <c r="AW17" s="364">
        <v>0</v>
      </c>
      <c r="AX17" s="538"/>
      <c r="AY17" s="538"/>
      <c r="AZ17" s="192"/>
      <c r="BA17" s="536"/>
      <c r="BB17" s="364"/>
      <c r="BC17" s="100"/>
      <c r="BD17" s="100"/>
      <c r="BE17" s="100"/>
      <c r="BF17" s="100"/>
    </row>
    <row r="18" spans="2:58" s="20" customFormat="1" ht="15" customHeight="1">
      <c r="B18" s="12" t="s">
        <v>89</v>
      </c>
      <c r="C18" s="74">
        <v>1.5</v>
      </c>
      <c r="D18" s="74">
        <v>70</v>
      </c>
      <c r="E18" s="74">
        <v>3.4000000000000057</v>
      </c>
      <c r="F18" s="74">
        <v>17.599999999999994</v>
      </c>
      <c r="G18" s="100">
        <v>92.5</v>
      </c>
      <c r="H18" s="74">
        <v>0.4</v>
      </c>
      <c r="I18" s="74">
        <v>0.79999999999999993</v>
      </c>
      <c r="J18" s="74">
        <v>3.5</v>
      </c>
      <c r="K18" s="74">
        <v>-1.9</v>
      </c>
      <c r="L18" s="100">
        <v>2.8</v>
      </c>
      <c r="M18" s="74">
        <v>0.4</v>
      </c>
      <c r="N18" s="74">
        <v>1.1140000000000001</v>
      </c>
      <c r="O18" s="74">
        <v>0.88599999999999968</v>
      </c>
      <c r="P18" s="74">
        <v>-1.9</v>
      </c>
      <c r="Q18" s="100">
        <v>3.2</v>
      </c>
      <c r="R18" s="97">
        <v>-0.6</v>
      </c>
      <c r="S18" s="74">
        <v>-0.4</v>
      </c>
      <c r="T18" s="74">
        <v>-1.5</v>
      </c>
      <c r="U18" s="74">
        <f t="shared" si="0"/>
        <v>-4.8</v>
      </c>
      <c r="V18" s="100">
        <v>-7.3</v>
      </c>
      <c r="W18" s="97">
        <v>-1.121</v>
      </c>
      <c r="X18" s="74">
        <v>-1.6</v>
      </c>
      <c r="Y18" s="192">
        <v>0.5</v>
      </c>
      <c r="Z18" s="243">
        <v>15.194000000000001</v>
      </c>
      <c r="AA18" s="248">
        <v>12.993</v>
      </c>
      <c r="AB18" s="283">
        <v>1.972</v>
      </c>
      <c r="AC18" s="243">
        <v>-6.2780000000000005</v>
      </c>
      <c r="AD18" s="192">
        <v>0.94300000000000006</v>
      </c>
      <c r="AE18" s="192">
        <v>-54.89</v>
      </c>
      <c r="AF18" s="364">
        <v>-58.253</v>
      </c>
      <c r="AG18" s="192">
        <v>0.34799999999999998</v>
      </c>
      <c r="AH18" s="97">
        <v>-12.860000000000001</v>
      </c>
      <c r="AI18" s="192">
        <v>-1.7489999999999988</v>
      </c>
      <c r="AJ18" s="192">
        <v>-11.704000000000001</v>
      </c>
      <c r="AK18" s="364">
        <v>-25.965</v>
      </c>
      <c r="AL18" s="97">
        <v>0.64</v>
      </c>
      <c r="AM18" s="97">
        <v>-46.094000000000001</v>
      </c>
      <c r="AN18" s="192">
        <v>1.4279999999999973</v>
      </c>
      <c r="AO18" s="364">
        <v>11.183</v>
      </c>
      <c r="AP18" s="503">
        <v>85.879000000000005</v>
      </c>
      <c r="AQ18" s="97">
        <v>86.055000000000007</v>
      </c>
      <c r="AR18" s="364">
        <v>82.164000000000001</v>
      </c>
      <c r="AS18" s="97">
        <v>69.822000000000003</v>
      </c>
      <c r="AT18" s="97">
        <v>0.16499999999999204</v>
      </c>
      <c r="AU18" s="97">
        <v>1.5010000000000048</v>
      </c>
      <c r="AV18" s="97">
        <v>71.488</v>
      </c>
      <c r="AW18" s="364">
        <v>72.290000000000006</v>
      </c>
      <c r="AX18" s="97">
        <v>-2.8719999999999999</v>
      </c>
      <c r="AY18" s="97">
        <v>-3.8790000000000004</v>
      </c>
      <c r="AZ18" s="97">
        <v>-1.9959999999999996</v>
      </c>
      <c r="BA18" s="97">
        <v>-8.7469999999999999</v>
      </c>
      <c r="BB18" s="364">
        <v>-0.86499999999999999</v>
      </c>
      <c r="BC18" s="97">
        <v>7.3999999999999996E-2</v>
      </c>
      <c r="BD18" s="192">
        <v>0.13600000000000001</v>
      </c>
      <c r="BE18" s="97">
        <v>0.21</v>
      </c>
      <c r="BF18" s="97">
        <v>1.2330000000000001</v>
      </c>
    </row>
    <row r="19" spans="2:58" s="174" customFormat="1" ht="15" customHeight="1">
      <c r="B19" s="173" t="s">
        <v>240</v>
      </c>
      <c r="C19" s="192"/>
      <c r="D19" s="192"/>
      <c r="E19" s="192"/>
      <c r="F19" s="192"/>
      <c r="G19" s="100"/>
      <c r="H19" s="192"/>
      <c r="I19" s="192"/>
      <c r="J19" s="192"/>
      <c r="K19" s="192"/>
      <c r="L19" s="100"/>
      <c r="M19" s="192"/>
      <c r="N19" s="192"/>
      <c r="O19" s="192"/>
      <c r="P19" s="192"/>
      <c r="Q19" s="100"/>
      <c r="R19" s="97"/>
      <c r="S19" s="192"/>
      <c r="T19" s="192"/>
      <c r="U19" s="192"/>
      <c r="V19" s="100"/>
      <c r="W19" s="97"/>
      <c r="X19" s="192"/>
      <c r="Y19" s="192"/>
      <c r="Z19" s="243"/>
      <c r="AA19" s="248"/>
      <c r="AB19" s="283"/>
      <c r="AC19" s="243"/>
      <c r="AD19" s="192"/>
      <c r="AE19" s="192"/>
      <c r="AF19" s="364"/>
      <c r="AG19" s="192"/>
      <c r="AH19" s="97"/>
      <c r="AI19" s="192"/>
      <c r="AJ19" s="192"/>
      <c r="AK19" s="364"/>
      <c r="AL19" s="97"/>
      <c r="AM19" s="97"/>
      <c r="AN19" s="192"/>
      <c r="AO19" s="364">
        <v>-208.92400000000001</v>
      </c>
      <c r="AP19" s="503"/>
      <c r="AQ19" s="97"/>
      <c r="AR19" s="364"/>
      <c r="AS19" s="97"/>
      <c r="AT19" s="97"/>
      <c r="AU19" s="97"/>
      <c r="AV19" s="97"/>
      <c r="AW19" s="364"/>
      <c r="AX19" s="97"/>
      <c r="AY19" s="97"/>
      <c r="AZ19" s="97"/>
      <c r="BA19" s="97"/>
      <c r="BB19" s="364"/>
      <c r="BC19" s="97"/>
      <c r="BD19" s="97"/>
      <c r="BE19" s="97"/>
      <c r="BF19" s="97"/>
    </row>
    <row r="20" spans="2:58" s="20" customFormat="1" ht="15" customHeight="1">
      <c r="B20" s="12" t="s">
        <v>157</v>
      </c>
      <c r="C20" s="74">
        <v>0.6</v>
      </c>
      <c r="D20" s="85">
        <v>0</v>
      </c>
      <c r="E20" s="74">
        <v>0.79999999999999993</v>
      </c>
      <c r="F20" s="74">
        <v>-1.7999999999999998</v>
      </c>
      <c r="G20" s="100">
        <v>-0.4</v>
      </c>
      <c r="H20" s="74">
        <v>0.1</v>
      </c>
      <c r="I20" s="74">
        <v>-74.199999999999989</v>
      </c>
      <c r="J20" s="74">
        <v>-11.300000000000011</v>
      </c>
      <c r="K20" s="74">
        <v>1.5</v>
      </c>
      <c r="L20" s="100">
        <v>-83.9</v>
      </c>
      <c r="M20" s="74">
        <v>-0.2</v>
      </c>
      <c r="N20" s="74">
        <v>-1.073</v>
      </c>
      <c r="O20" s="74">
        <v>4.5729999999999995</v>
      </c>
      <c r="P20" s="74">
        <v>1.5</v>
      </c>
      <c r="Q20" s="100">
        <v>14.5</v>
      </c>
      <c r="R20" s="97">
        <v>10.1</v>
      </c>
      <c r="S20" s="74">
        <v>-2.5999999999999996</v>
      </c>
      <c r="T20" s="74">
        <v>14.000000000000002</v>
      </c>
      <c r="U20" s="74">
        <f t="shared" si="0"/>
        <v>8.9999999999999982</v>
      </c>
      <c r="V20" s="100">
        <v>30.5</v>
      </c>
      <c r="W20" s="97">
        <v>-3.1720000000000002</v>
      </c>
      <c r="X20" s="74">
        <v>-28.5</v>
      </c>
      <c r="Y20" s="192">
        <v>8.8000000000000007</v>
      </c>
      <c r="Z20" s="243">
        <v>-4.9320000000000022</v>
      </c>
      <c r="AA20" s="248">
        <v>-25.248000000000001</v>
      </c>
      <c r="AB20" s="283">
        <v>1.3839999999999999</v>
      </c>
      <c r="AC20" s="283">
        <v>0.4800000000000002</v>
      </c>
      <c r="AD20" s="97">
        <v>-0.21600000000000019</v>
      </c>
      <c r="AE20" s="192">
        <v>-7.1839999999999993</v>
      </c>
      <c r="AF20" s="364">
        <v>-5.5359999999999996</v>
      </c>
      <c r="AG20" s="192">
        <v>-5.1310000000000002</v>
      </c>
      <c r="AH20" s="97">
        <v>-1.758</v>
      </c>
      <c r="AI20" s="192">
        <v>-0.59699999999999953</v>
      </c>
      <c r="AJ20" s="192">
        <v>-9.166999999999998</v>
      </c>
      <c r="AK20" s="364">
        <v>-16.652999999999999</v>
      </c>
      <c r="AL20" s="97">
        <v>-1.891</v>
      </c>
      <c r="AM20" s="97">
        <v>-1.8769999999999998</v>
      </c>
      <c r="AN20" s="192">
        <v>0.76899999999999968</v>
      </c>
      <c r="AO20" s="364">
        <v>-2.7480000000000002</v>
      </c>
      <c r="AP20" s="503">
        <v>-0.59699999999999998</v>
      </c>
      <c r="AQ20" s="97">
        <v>-8.8999999999999996E-2</v>
      </c>
      <c r="AR20" s="364">
        <v>11.202999999999999</v>
      </c>
      <c r="AS20" s="97">
        <v>-0.249</v>
      </c>
      <c r="AT20" s="97">
        <v>0.39500000000000002</v>
      </c>
      <c r="AU20" s="97">
        <v>-1.8019999999999998</v>
      </c>
      <c r="AV20" s="97">
        <v>-1.6559999999999999</v>
      </c>
      <c r="AW20" s="364">
        <v>-1.5680000000000001</v>
      </c>
      <c r="AX20" s="97">
        <v>1.893</v>
      </c>
      <c r="AY20" s="97">
        <v>1.784</v>
      </c>
      <c r="AZ20" s="97">
        <v>0.254</v>
      </c>
      <c r="BA20" s="97">
        <v>3.931</v>
      </c>
      <c r="BB20" s="364">
        <v>3.9940000000000002</v>
      </c>
      <c r="BC20" s="97">
        <v>-5.3999999999999999E-2</v>
      </c>
      <c r="BD20" s="417">
        <v>-1.4549999999999998</v>
      </c>
      <c r="BE20" s="97">
        <v>-1.5089999999999999</v>
      </c>
      <c r="BF20" s="97">
        <v>-1.6910000000000001</v>
      </c>
    </row>
    <row r="21" spans="2:58" s="20" customFormat="1" ht="15" customHeight="1">
      <c r="B21" s="12" t="s">
        <v>158</v>
      </c>
      <c r="C21" s="85">
        <v>0</v>
      </c>
      <c r="D21" s="74">
        <v>24.7</v>
      </c>
      <c r="E21" s="85">
        <v>0</v>
      </c>
      <c r="F21" s="74">
        <v>35.200000000000003</v>
      </c>
      <c r="G21" s="100">
        <v>59.9</v>
      </c>
      <c r="H21" s="85">
        <v>0</v>
      </c>
      <c r="I21" s="65">
        <v>4.9000000000000004</v>
      </c>
      <c r="J21" s="85">
        <v>0</v>
      </c>
      <c r="K21" s="74">
        <v>2.6999999999999993</v>
      </c>
      <c r="L21" s="100">
        <v>7.6</v>
      </c>
      <c r="M21" s="85">
        <v>0</v>
      </c>
      <c r="N21" s="74">
        <v>-3.06</v>
      </c>
      <c r="O21" s="74">
        <v>-9.5399999999999991</v>
      </c>
      <c r="P21" s="74">
        <v>2.6999999999999993</v>
      </c>
      <c r="Q21" s="100">
        <v>-24.7</v>
      </c>
      <c r="R21" s="97">
        <v>-4.3</v>
      </c>
      <c r="S21" s="74">
        <v>5.6</v>
      </c>
      <c r="T21" s="74">
        <v>-11.100000000000001</v>
      </c>
      <c r="U21" s="74">
        <f t="shared" si="0"/>
        <v>-6.1000000000000014</v>
      </c>
      <c r="V21" s="100">
        <v>-15.9</v>
      </c>
      <c r="W21" s="168">
        <v>0</v>
      </c>
      <c r="X21" s="85">
        <v>0</v>
      </c>
      <c r="Y21" s="197">
        <v>0</v>
      </c>
      <c r="Z21" s="243">
        <v>0</v>
      </c>
      <c r="AA21" s="250">
        <v>0</v>
      </c>
      <c r="AB21" s="284"/>
      <c r="AC21" s="284"/>
      <c r="AD21" s="168">
        <v>0</v>
      </c>
      <c r="AE21" s="192"/>
      <c r="AF21" s="365"/>
      <c r="AG21" s="192"/>
      <c r="AH21" s="168"/>
      <c r="AI21" s="192"/>
      <c r="AJ21" s="192"/>
      <c r="AK21" s="365"/>
      <c r="AL21" s="168"/>
      <c r="AM21" s="168"/>
      <c r="AN21" s="192"/>
      <c r="AO21" s="365"/>
      <c r="AP21" s="504"/>
      <c r="AQ21" s="168"/>
      <c r="AR21" s="365">
        <v>-1.871</v>
      </c>
      <c r="AS21" s="168">
        <v>42.936</v>
      </c>
      <c r="AT21" s="168">
        <v>0</v>
      </c>
      <c r="AU21" s="168">
        <v>0</v>
      </c>
      <c r="AV21" s="168">
        <v>42.936</v>
      </c>
      <c r="AW21" s="365">
        <v>42.957000000000001</v>
      </c>
      <c r="AX21" s="168"/>
      <c r="AY21" s="168"/>
      <c r="AZ21" s="168"/>
      <c r="BA21" s="168"/>
      <c r="BB21" s="365">
        <v>0.49299999999999999</v>
      </c>
      <c r="BC21" s="168"/>
      <c r="BD21" s="168"/>
      <c r="BE21" s="168"/>
      <c r="BF21" s="168"/>
    </row>
    <row r="22" spans="2:58" s="174" customFormat="1" ht="15" customHeight="1">
      <c r="B22" s="173" t="s">
        <v>215</v>
      </c>
      <c r="C22" s="197"/>
      <c r="D22" s="192"/>
      <c r="E22" s="197"/>
      <c r="F22" s="192"/>
      <c r="G22" s="100"/>
      <c r="H22" s="197"/>
      <c r="I22" s="181"/>
      <c r="J22" s="197"/>
      <c r="K22" s="192"/>
      <c r="L22" s="100"/>
      <c r="M22" s="197"/>
      <c r="N22" s="192"/>
      <c r="O22" s="192"/>
      <c r="P22" s="192"/>
      <c r="Q22" s="100"/>
      <c r="R22" s="97"/>
      <c r="S22" s="192"/>
      <c r="T22" s="192"/>
      <c r="U22" s="192"/>
      <c r="V22" s="100"/>
      <c r="W22" s="168"/>
      <c r="X22" s="197"/>
      <c r="Y22" s="197"/>
      <c r="Z22" s="243"/>
      <c r="AA22" s="250"/>
      <c r="AB22" s="284"/>
      <c r="AC22" s="284"/>
      <c r="AD22" s="168"/>
      <c r="AE22" s="192"/>
      <c r="AF22" s="365"/>
      <c r="AG22" s="192"/>
      <c r="AH22" s="168"/>
      <c r="AI22" s="192"/>
      <c r="AJ22" s="192"/>
      <c r="AK22" s="365"/>
      <c r="AL22" s="416">
        <v>-7.774</v>
      </c>
      <c r="AM22" s="423">
        <v>7.774</v>
      </c>
      <c r="AN22" s="434"/>
      <c r="AO22" s="365"/>
      <c r="AP22" s="505"/>
      <c r="AQ22" s="532"/>
      <c r="AR22" s="365"/>
      <c r="AS22" s="532"/>
      <c r="AT22" s="532">
        <v>0</v>
      </c>
      <c r="AU22" s="532"/>
      <c r="AV22" s="532"/>
      <c r="AW22" s="365"/>
      <c r="AX22" s="532"/>
      <c r="AY22" s="532"/>
      <c r="AZ22" s="532"/>
      <c r="BA22" s="532"/>
      <c r="BB22" s="365"/>
      <c r="BC22" s="532"/>
      <c r="BD22" s="532"/>
      <c r="BE22" s="532"/>
      <c r="BF22" s="532"/>
    </row>
    <row r="23" spans="2:58" s="174" customFormat="1" ht="15" customHeight="1">
      <c r="B23" s="173" t="s">
        <v>295</v>
      </c>
      <c r="C23" s="197"/>
      <c r="D23" s="192"/>
      <c r="E23" s="197"/>
      <c r="F23" s="192"/>
      <c r="G23" s="100"/>
      <c r="H23" s="197"/>
      <c r="I23" s="181"/>
      <c r="J23" s="197"/>
      <c r="K23" s="192"/>
      <c r="L23" s="100"/>
      <c r="M23" s="197"/>
      <c r="N23" s="192"/>
      <c r="O23" s="192"/>
      <c r="P23" s="192"/>
      <c r="Q23" s="100"/>
      <c r="R23" s="97"/>
      <c r="S23" s="192"/>
      <c r="T23" s="192"/>
      <c r="U23" s="192"/>
      <c r="V23" s="100"/>
      <c r="W23" s="168"/>
      <c r="X23" s="197"/>
      <c r="Y23" s="197"/>
      <c r="Z23" s="243"/>
      <c r="AA23" s="250"/>
      <c r="AB23" s="284"/>
      <c r="AC23" s="284"/>
      <c r="AD23" s="168"/>
      <c r="AE23" s="192"/>
      <c r="AF23" s="365"/>
      <c r="AG23" s="192"/>
      <c r="AH23" s="168"/>
      <c r="AI23" s="192"/>
      <c r="AJ23" s="192"/>
      <c r="AK23" s="365"/>
      <c r="AL23" s="416"/>
      <c r="AM23" s="423"/>
      <c r="AN23" s="434"/>
      <c r="AO23" s="365"/>
      <c r="AP23" s="505"/>
      <c r="AQ23" s="532"/>
      <c r="AR23" s="365"/>
      <c r="AS23" s="532"/>
      <c r="AT23" s="532"/>
      <c r="AU23" s="532">
        <v>-1.5149999999999997</v>
      </c>
      <c r="AV23" s="532">
        <v>-5.673</v>
      </c>
      <c r="AW23" s="365">
        <v>-5.7220000000000004</v>
      </c>
      <c r="AX23" s="532"/>
      <c r="AY23" s="532">
        <v>-1.98</v>
      </c>
      <c r="AZ23" s="532">
        <v>0.11699999999999999</v>
      </c>
      <c r="BA23" s="532">
        <v>-1.863</v>
      </c>
      <c r="BB23" s="365">
        <v>-1.6439999999999999</v>
      </c>
      <c r="BC23" s="532"/>
      <c r="BD23" s="423">
        <v>0</v>
      </c>
      <c r="BE23" s="423"/>
      <c r="BF23" s="423"/>
    </row>
    <row r="24" spans="2:58" s="421" customFormat="1" ht="15" customHeight="1">
      <c r="B24" s="419" t="s">
        <v>90</v>
      </c>
      <c r="C24" s="420">
        <v>-9.3000000000000007</v>
      </c>
      <c r="D24" s="420">
        <v>24.9</v>
      </c>
      <c r="E24" s="420">
        <v>46.300000000000004</v>
      </c>
      <c r="F24" s="420">
        <v>-1.2999999999999972</v>
      </c>
      <c r="G24" s="100">
        <v>60.6</v>
      </c>
      <c r="H24" s="192">
        <v>-3.5</v>
      </c>
      <c r="I24" s="192">
        <v>25.2</v>
      </c>
      <c r="J24" s="192">
        <v>0.40000000000000213</v>
      </c>
      <c r="K24" s="192">
        <v>-0.5</v>
      </c>
      <c r="L24" s="100">
        <v>21.6</v>
      </c>
      <c r="M24" s="192">
        <v>0</v>
      </c>
      <c r="N24" s="192">
        <v>-3.9</v>
      </c>
      <c r="O24" s="192">
        <v>-5.5</v>
      </c>
      <c r="P24" s="192">
        <v>-0.5</v>
      </c>
      <c r="Q24" s="100">
        <v>-10.4</v>
      </c>
      <c r="R24" s="97">
        <v>1.3</v>
      </c>
      <c r="S24" s="192">
        <v>-4.8</v>
      </c>
      <c r="T24" s="192">
        <v>5.8</v>
      </c>
      <c r="U24" s="192">
        <f t="shared" si="0"/>
        <v>-12.5</v>
      </c>
      <c r="V24" s="100">
        <v>-10.199999999999999</v>
      </c>
      <c r="W24" s="97">
        <v>-16.850999999999999</v>
      </c>
      <c r="X24" s="192">
        <v>3.5</v>
      </c>
      <c r="Y24" s="192">
        <v>-24.099999999999998</v>
      </c>
      <c r="Z24" s="243">
        <v>2.4910000000000068</v>
      </c>
      <c r="AA24" s="248">
        <v>-34.912999999999997</v>
      </c>
      <c r="AB24" s="283">
        <v>6.3380000000000001</v>
      </c>
      <c r="AC24" s="283">
        <v>-0.87600000000000033</v>
      </c>
      <c r="AD24" s="97">
        <v>0.88600000000000012</v>
      </c>
      <c r="AE24" s="192">
        <v>-0.21099999999999999</v>
      </c>
      <c r="AF24" s="364">
        <v>-0.21099999999999999</v>
      </c>
      <c r="AG24" s="192">
        <v>-3.06</v>
      </c>
      <c r="AH24" s="97">
        <v>4.1379999999999999</v>
      </c>
      <c r="AI24" s="192">
        <v>8.1999999999999851E-2</v>
      </c>
      <c r="AJ24" s="192">
        <v>-0.871</v>
      </c>
      <c r="AK24" s="364">
        <v>0.28899999999999998</v>
      </c>
      <c r="AL24" s="416">
        <v>1.4730000000000001</v>
      </c>
      <c r="AM24" s="416">
        <v>1.845</v>
      </c>
      <c r="AN24" s="192">
        <v>1.3379999999999996</v>
      </c>
      <c r="AO24" s="436">
        <v>7.5359999999999996</v>
      </c>
      <c r="AP24" s="506">
        <v>1.4059999999999999</v>
      </c>
      <c r="AQ24" s="416">
        <v>3.09</v>
      </c>
      <c r="AR24" s="436">
        <v>4.9749999999999996</v>
      </c>
      <c r="AS24" s="416">
        <v>1.5840000000000001</v>
      </c>
      <c r="AT24" s="416">
        <v>1.4049999999999998</v>
      </c>
      <c r="AU24" s="416">
        <v>4.2490000000000006</v>
      </c>
      <c r="AV24" s="416">
        <v>7.2380000000000004</v>
      </c>
      <c r="AW24" s="436">
        <v>15.295999999999999</v>
      </c>
      <c r="AX24" s="416">
        <v>4.8440000000000003</v>
      </c>
      <c r="AY24" s="416">
        <v>6.5339999999999998</v>
      </c>
      <c r="AZ24" s="416">
        <v>0.92500000000000071</v>
      </c>
      <c r="BA24" s="416">
        <v>12.303000000000001</v>
      </c>
      <c r="BB24" s="436">
        <v>14.269</v>
      </c>
      <c r="BC24" s="416">
        <v>5.2729999999999997</v>
      </c>
      <c r="BD24" s="192">
        <v>4.5640000000000001</v>
      </c>
      <c r="BE24" s="416">
        <v>9.8369999999999997</v>
      </c>
      <c r="BF24" s="416">
        <v>8.8079999999999998</v>
      </c>
    </row>
    <row r="25" spans="2:58" s="51" customFormat="1" ht="15" customHeight="1">
      <c r="B25" s="173" t="s">
        <v>207</v>
      </c>
      <c r="C25" s="192"/>
      <c r="D25" s="192"/>
      <c r="E25" s="192"/>
      <c r="F25" s="192"/>
      <c r="G25" s="100"/>
      <c r="H25" s="192"/>
      <c r="I25" s="192"/>
      <c r="J25" s="192"/>
      <c r="K25" s="192"/>
      <c r="L25" s="132"/>
      <c r="M25" s="197"/>
      <c r="N25" s="192"/>
      <c r="O25" s="192"/>
      <c r="P25" s="192"/>
      <c r="Q25" s="100"/>
      <c r="R25" s="98"/>
      <c r="S25" s="192"/>
      <c r="T25" s="192"/>
      <c r="U25" s="192"/>
      <c r="V25" s="100"/>
      <c r="W25" s="97"/>
      <c r="X25" s="192"/>
      <c r="Y25" s="192"/>
      <c r="Z25" s="243"/>
      <c r="AA25" s="248"/>
      <c r="AB25" s="283"/>
      <c r="AC25" s="243"/>
      <c r="AD25" s="192"/>
      <c r="AE25" s="192">
        <v>13.653000000000002</v>
      </c>
      <c r="AF25" s="364">
        <v>20.001000000000001</v>
      </c>
      <c r="AG25" s="192">
        <v>-0.97199999999999998</v>
      </c>
      <c r="AH25" s="97">
        <v>7.0389999999999997</v>
      </c>
      <c r="AI25" s="192">
        <v>-4.42</v>
      </c>
      <c r="AJ25" s="192">
        <v>7.7240000000000002</v>
      </c>
      <c r="AK25" s="364">
        <v>9.3710000000000004</v>
      </c>
      <c r="AL25" s="97">
        <v>2.3610000000000002</v>
      </c>
      <c r="AM25" s="97">
        <v>35.389000000000003</v>
      </c>
      <c r="AN25" s="192">
        <v>17.93</v>
      </c>
      <c r="AO25" s="364">
        <v>46.924999999999997</v>
      </c>
      <c r="AP25" s="503">
        <v>-4.7229999999999999</v>
      </c>
      <c r="AQ25" s="97">
        <v>38.662999999999997</v>
      </c>
      <c r="AR25" s="364">
        <v>30.683</v>
      </c>
      <c r="AS25" s="97">
        <v>24.695</v>
      </c>
      <c r="AT25" s="97">
        <v>2.6900000000000013</v>
      </c>
      <c r="AU25" s="97">
        <v>2.7119999999999997</v>
      </c>
      <c r="AV25" s="97">
        <v>30.097000000000001</v>
      </c>
      <c r="AW25" s="364">
        <v>29.582000000000001</v>
      </c>
      <c r="AX25" s="97">
        <v>2.6309999999999998</v>
      </c>
      <c r="AY25" s="97">
        <v>-2.3689999999999998</v>
      </c>
      <c r="AZ25" s="97">
        <v>3.1080000000000001</v>
      </c>
      <c r="BA25" s="97">
        <v>3.37</v>
      </c>
      <c r="BB25" s="364">
        <v>3.7170000000000001</v>
      </c>
      <c r="BC25" s="97">
        <v>-5.2990000000000004</v>
      </c>
      <c r="BD25" s="192">
        <v>9.298</v>
      </c>
      <c r="BE25" s="97">
        <v>3.9990000000000001</v>
      </c>
      <c r="BF25" s="97">
        <v>18.015000000000001</v>
      </c>
    </row>
    <row r="26" spans="2:58" s="20" customFormat="1" ht="15" customHeight="1">
      <c r="B26" s="12" t="s">
        <v>282</v>
      </c>
      <c r="C26" s="74">
        <v>7</v>
      </c>
      <c r="D26" s="74">
        <v>12</v>
      </c>
      <c r="E26" s="74">
        <v>6</v>
      </c>
      <c r="F26" s="74">
        <v>35</v>
      </c>
      <c r="G26" s="100">
        <v>60</v>
      </c>
      <c r="H26" s="74">
        <v>19.899999999999999</v>
      </c>
      <c r="I26" s="74">
        <v>9.8000000000000007</v>
      </c>
      <c r="J26" s="74">
        <v>1.4000000000000021</v>
      </c>
      <c r="K26" s="74">
        <v>22.699999999999996</v>
      </c>
      <c r="L26" s="100">
        <v>53.8</v>
      </c>
      <c r="M26" s="74">
        <v>12.5</v>
      </c>
      <c r="N26" s="74">
        <v>15.132</v>
      </c>
      <c r="O26" s="74">
        <v>14.167999999999999</v>
      </c>
      <c r="P26" s="74">
        <v>22.699999999999996</v>
      </c>
      <c r="Q26" s="100">
        <v>60.2</v>
      </c>
      <c r="R26" s="97">
        <v>17.3</v>
      </c>
      <c r="S26" s="74">
        <v>19.099999999999998</v>
      </c>
      <c r="T26" s="74">
        <v>10.700000000000003</v>
      </c>
      <c r="U26" s="74">
        <f t="shared" si="0"/>
        <v>41.2</v>
      </c>
      <c r="V26" s="100">
        <v>88.3</v>
      </c>
      <c r="W26" s="97">
        <v>26.149000000000001</v>
      </c>
      <c r="X26" s="74">
        <v>26.400000000000002</v>
      </c>
      <c r="Y26" s="192">
        <v>31.3</v>
      </c>
      <c r="Z26" s="243">
        <v>29.17</v>
      </c>
      <c r="AA26" s="248">
        <v>113.117</v>
      </c>
      <c r="AB26" s="283">
        <v>33.927999999999997</v>
      </c>
      <c r="AC26" s="283">
        <v>38.152000000000001</v>
      </c>
      <c r="AD26" s="97">
        <v>26.628</v>
      </c>
      <c r="AE26" s="192">
        <v>95.367999999999995</v>
      </c>
      <c r="AF26" s="364">
        <v>194.07599999999999</v>
      </c>
      <c r="AG26" s="192">
        <v>47.183999999999997</v>
      </c>
      <c r="AH26" s="97">
        <v>38.275000000000006</v>
      </c>
      <c r="AI26" s="192">
        <v>37.006</v>
      </c>
      <c r="AJ26" s="192">
        <v>33.900000000000006</v>
      </c>
      <c r="AK26" s="364">
        <v>156.36500000000001</v>
      </c>
      <c r="AL26" s="97">
        <v>34.826999999999998</v>
      </c>
      <c r="AM26" s="97">
        <v>23.706000000000003</v>
      </c>
      <c r="AN26" s="192">
        <v>26.819999999999993</v>
      </c>
      <c r="AO26" s="364">
        <v>139.35499999999999</v>
      </c>
      <c r="AP26" s="503">
        <v>78.147999999999996</v>
      </c>
      <c r="AQ26" s="97">
        <v>123.642</v>
      </c>
      <c r="AR26" s="364">
        <v>159.59899999999999</v>
      </c>
      <c r="AS26" s="97">
        <v>55.238</v>
      </c>
      <c r="AT26" s="97">
        <v>30.364999999999995</v>
      </c>
      <c r="AU26" s="97">
        <v>42.570000000000007</v>
      </c>
      <c r="AV26" s="97">
        <v>128.173</v>
      </c>
      <c r="AW26" s="364">
        <v>170.779</v>
      </c>
      <c r="AX26" s="97">
        <v>48.262999999999998</v>
      </c>
      <c r="AY26" s="97">
        <v>52.994999999999997</v>
      </c>
      <c r="AZ26" s="97">
        <v>57.971000000000018</v>
      </c>
      <c r="BA26" s="97">
        <v>159.22900000000001</v>
      </c>
      <c r="BB26" s="364">
        <v>232.65799999999999</v>
      </c>
      <c r="BC26" s="97">
        <v>74.114000000000004</v>
      </c>
      <c r="BD26" s="192">
        <v>78.902999999999992</v>
      </c>
      <c r="BE26" s="97">
        <v>153.017</v>
      </c>
      <c r="BF26" s="97">
        <v>222.65299999999999</v>
      </c>
    </row>
    <row r="27" spans="2:58" s="174" customFormat="1" ht="15" customHeight="1">
      <c r="B27" s="173" t="s">
        <v>283</v>
      </c>
      <c r="C27" s="192"/>
      <c r="D27" s="192"/>
      <c r="E27" s="192"/>
      <c r="F27" s="192"/>
      <c r="G27" s="100"/>
      <c r="H27" s="192"/>
      <c r="I27" s="192"/>
      <c r="J27" s="192"/>
      <c r="K27" s="192"/>
      <c r="L27" s="100"/>
      <c r="M27" s="192"/>
      <c r="N27" s="192"/>
      <c r="O27" s="192"/>
      <c r="P27" s="192"/>
      <c r="Q27" s="100"/>
      <c r="R27" s="97"/>
      <c r="S27" s="192"/>
      <c r="T27" s="192"/>
      <c r="U27" s="192"/>
      <c r="V27" s="100"/>
      <c r="W27" s="97"/>
      <c r="X27" s="192"/>
      <c r="Y27" s="192"/>
      <c r="Z27" s="243"/>
      <c r="AA27" s="248"/>
      <c r="AB27" s="283"/>
      <c r="AC27" s="283"/>
      <c r="AD27" s="97"/>
      <c r="AE27" s="192"/>
      <c r="AF27" s="364"/>
      <c r="AG27" s="192"/>
      <c r="AH27" s="97"/>
      <c r="AI27" s="192"/>
      <c r="AJ27" s="192"/>
      <c r="AK27" s="364"/>
      <c r="AL27" s="97"/>
      <c r="AM27" s="97"/>
      <c r="AN27" s="192"/>
      <c r="AO27" s="364"/>
      <c r="AP27" s="503"/>
      <c r="AQ27" s="97">
        <v>20.734999999999999</v>
      </c>
      <c r="AR27" s="364">
        <v>28.754000000000001</v>
      </c>
      <c r="AS27" s="97">
        <v>3.93</v>
      </c>
      <c r="AT27" s="97">
        <v>3.3589999999999995</v>
      </c>
      <c r="AU27" s="97">
        <v>3.5289999999999999</v>
      </c>
      <c r="AV27" s="97">
        <v>10.818</v>
      </c>
      <c r="AW27" s="364">
        <v>13.898</v>
      </c>
      <c r="AX27" s="97">
        <v>3.1160000000000001</v>
      </c>
      <c r="AY27" s="97">
        <v>3.0639999999999996</v>
      </c>
      <c r="AZ27" s="97">
        <v>3.6989999999999998</v>
      </c>
      <c r="BA27" s="97">
        <v>9.8789999999999996</v>
      </c>
      <c r="BB27" s="364">
        <v>13.554</v>
      </c>
      <c r="BC27" s="97">
        <v>3.4340000000000002</v>
      </c>
      <c r="BD27" s="192">
        <v>2.9039999999999999</v>
      </c>
      <c r="BE27" s="97">
        <v>6.3380000000000001</v>
      </c>
      <c r="BF27" s="97">
        <v>8.7449999999999992</v>
      </c>
    </row>
    <row r="28" spans="2:58" s="20" customFormat="1" ht="15" customHeight="1">
      <c r="B28" s="12" t="s">
        <v>284</v>
      </c>
      <c r="C28" s="74">
        <v>-3.5</v>
      </c>
      <c r="D28" s="74">
        <v>-6.1999999999999993</v>
      </c>
      <c r="E28" s="74">
        <v>2.9999999999999991</v>
      </c>
      <c r="F28" s="74">
        <v>11</v>
      </c>
      <c r="G28" s="100">
        <v>4.3</v>
      </c>
      <c r="H28" s="74">
        <v>-1.4</v>
      </c>
      <c r="I28" s="74">
        <v>1.4</v>
      </c>
      <c r="J28" s="85">
        <v>0</v>
      </c>
      <c r="K28" s="74">
        <v>19.099999999999998</v>
      </c>
      <c r="L28" s="132">
        <v>17.8</v>
      </c>
      <c r="M28" s="85">
        <v>0</v>
      </c>
      <c r="N28" s="85">
        <v>0</v>
      </c>
      <c r="O28" s="85">
        <v>0</v>
      </c>
      <c r="P28" s="74">
        <v>19.099999999999998</v>
      </c>
      <c r="Q28" s="132">
        <v>0</v>
      </c>
      <c r="R28" s="85">
        <v>0</v>
      </c>
      <c r="S28" s="85">
        <v>0</v>
      </c>
      <c r="T28" s="85">
        <v>0</v>
      </c>
      <c r="U28" s="85">
        <f t="shared" si="0"/>
        <v>0</v>
      </c>
      <c r="V28" s="132">
        <v>0</v>
      </c>
      <c r="W28" s="85">
        <v>0</v>
      </c>
      <c r="X28" s="85">
        <v>0</v>
      </c>
      <c r="Y28" s="197">
        <v>0</v>
      </c>
      <c r="Z28" s="249"/>
      <c r="AA28" s="251"/>
      <c r="AB28" s="249"/>
      <c r="AC28" s="249"/>
      <c r="AD28" s="197"/>
      <c r="AE28" s="192">
        <v>9.3059999999999992</v>
      </c>
      <c r="AF28" s="366">
        <v>9.3059999999999992</v>
      </c>
      <c r="AG28" s="192"/>
      <c r="AH28" s="197"/>
      <c r="AI28" s="192"/>
      <c r="AJ28" s="192">
        <v>2.6389999999999998</v>
      </c>
      <c r="AK28" s="366">
        <v>2.6389999999999998</v>
      </c>
      <c r="AL28" s="197">
        <v>-0.127</v>
      </c>
      <c r="AM28" s="97">
        <v>0.127</v>
      </c>
      <c r="AN28" s="192"/>
      <c r="AO28" s="366">
        <v>-6.9000000000000006E-2</v>
      </c>
      <c r="AP28" s="499"/>
      <c r="AQ28" s="192"/>
      <c r="AR28" s="366"/>
      <c r="AS28" s="192"/>
      <c r="AT28" s="192"/>
      <c r="AU28" s="192"/>
      <c r="AV28" s="192"/>
      <c r="AW28" s="366"/>
      <c r="AX28" s="192"/>
      <c r="AY28" s="192"/>
      <c r="AZ28" s="192"/>
      <c r="BA28" s="192"/>
      <c r="BB28" s="366"/>
      <c r="BC28" s="192"/>
      <c r="BD28" s="192"/>
      <c r="BE28" s="192"/>
      <c r="BF28" s="192"/>
    </row>
    <row r="29" spans="2:58" s="20" customFormat="1" ht="4.5" customHeight="1">
      <c r="B29" s="5"/>
      <c r="C29" s="76"/>
      <c r="D29" s="74"/>
      <c r="E29" s="76"/>
      <c r="F29" s="82"/>
      <c r="G29" s="126"/>
      <c r="H29" s="76"/>
      <c r="I29" s="74"/>
      <c r="J29" s="76"/>
      <c r="K29" s="82"/>
      <c r="L29" s="126"/>
      <c r="M29" s="76"/>
      <c r="N29" s="76"/>
      <c r="O29" s="74"/>
      <c r="P29" s="82"/>
      <c r="Q29" s="126"/>
      <c r="R29" s="76"/>
      <c r="S29" s="74"/>
      <c r="T29" s="74"/>
      <c r="U29" s="74"/>
      <c r="V29" s="126"/>
      <c r="W29" s="76"/>
      <c r="X29" s="74"/>
      <c r="Y29" s="192"/>
      <c r="Z29" s="243"/>
      <c r="AA29" s="247"/>
      <c r="AB29" s="194"/>
      <c r="AC29" s="194"/>
      <c r="AD29" s="194"/>
      <c r="AE29" s="192"/>
      <c r="AF29" s="247"/>
      <c r="AG29" s="192"/>
      <c r="AH29" s="194"/>
      <c r="AI29" s="192"/>
      <c r="AJ29" s="192"/>
      <c r="AK29" s="247"/>
      <c r="AL29" s="197"/>
      <c r="AM29" s="194"/>
      <c r="AN29" s="192"/>
      <c r="AO29" s="247"/>
      <c r="AP29" s="82"/>
      <c r="AQ29" s="82"/>
      <c r="AR29" s="247"/>
      <c r="AS29" s="82"/>
      <c r="AT29" s="82"/>
      <c r="AU29" s="82"/>
      <c r="AV29" s="82"/>
      <c r="AW29" s="247"/>
      <c r="AX29" s="82"/>
      <c r="AY29" s="82"/>
      <c r="AZ29" s="82"/>
      <c r="BA29" s="82"/>
      <c r="BB29" s="247"/>
      <c r="BC29" s="82"/>
      <c r="BD29" s="82"/>
      <c r="BE29" s="82"/>
      <c r="BF29" s="82"/>
    </row>
    <row r="30" spans="2:58" s="20" customFormat="1" ht="15" customHeight="1">
      <c r="B30" s="79" t="s">
        <v>91</v>
      </c>
      <c r="C30" s="76"/>
      <c r="D30" s="74"/>
      <c r="E30" s="76"/>
      <c r="F30" s="82"/>
      <c r="G30" s="126"/>
      <c r="H30" s="76"/>
      <c r="I30" s="74"/>
      <c r="J30" s="76"/>
      <c r="K30" s="82"/>
      <c r="L30" s="126"/>
      <c r="M30" s="76"/>
      <c r="N30" s="76"/>
      <c r="O30" s="74"/>
      <c r="P30" s="82"/>
      <c r="Q30" s="126"/>
      <c r="R30" s="76"/>
      <c r="S30" s="74"/>
      <c r="T30" s="74"/>
      <c r="U30" s="74"/>
      <c r="V30" s="126"/>
      <c r="W30" s="76"/>
      <c r="X30" s="74"/>
      <c r="Y30" s="192"/>
      <c r="Z30" s="243"/>
      <c r="AA30" s="247"/>
      <c r="AB30" s="194"/>
      <c r="AC30" s="194"/>
      <c r="AD30" s="194"/>
      <c r="AE30" s="192"/>
      <c r="AF30" s="367"/>
      <c r="AG30" s="192"/>
      <c r="AH30" s="194"/>
      <c r="AI30" s="192"/>
      <c r="AJ30" s="192"/>
      <c r="AK30" s="367"/>
      <c r="AL30" s="194"/>
      <c r="AM30" s="194"/>
      <c r="AN30" s="192"/>
      <c r="AO30" s="367"/>
      <c r="AP30" s="82"/>
      <c r="AQ30" s="82"/>
      <c r="AR30" s="367"/>
      <c r="AS30" s="82"/>
      <c r="AT30" s="82"/>
      <c r="AU30" s="82"/>
      <c r="AV30" s="82"/>
      <c r="AW30" s="367"/>
      <c r="AX30" s="82"/>
      <c r="AY30" s="82"/>
      <c r="AZ30" s="82"/>
      <c r="BA30" s="82"/>
      <c r="BB30" s="367"/>
      <c r="BC30" s="82"/>
      <c r="BD30" s="82"/>
      <c r="BE30" s="82"/>
      <c r="BF30" s="82"/>
    </row>
    <row r="31" spans="2:58" s="20" customFormat="1" ht="15" customHeight="1">
      <c r="B31" s="12" t="s">
        <v>92</v>
      </c>
      <c r="C31" s="74">
        <v>-0.1</v>
      </c>
      <c r="D31" s="74">
        <v>0.1</v>
      </c>
      <c r="E31" s="85">
        <v>0</v>
      </c>
      <c r="F31" s="85"/>
      <c r="G31" s="127">
        <v>0</v>
      </c>
      <c r="H31" s="74">
        <v>0.1</v>
      </c>
      <c r="I31" s="85">
        <v>0</v>
      </c>
      <c r="J31" s="85">
        <v>0</v>
      </c>
      <c r="K31" s="74">
        <v>-1.6</v>
      </c>
      <c r="L31" s="100">
        <v>-1.5</v>
      </c>
      <c r="M31" s="74">
        <v>0.5</v>
      </c>
      <c r="N31" s="74">
        <v>-0.2</v>
      </c>
      <c r="O31" s="74">
        <v>0.10000000000000003</v>
      </c>
      <c r="P31" s="74">
        <v>-1.6</v>
      </c>
      <c r="Q31" s="100">
        <v>0.4</v>
      </c>
      <c r="R31" s="85">
        <v>0</v>
      </c>
      <c r="S31" s="85">
        <v>0</v>
      </c>
      <c r="T31" s="85">
        <v>0</v>
      </c>
      <c r="U31" s="74">
        <f t="shared" ref="U31:U41" si="1">V31-R31-S31-T31</f>
        <v>-0.2</v>
      </c>
      <c r="V31" s="100">
        <v>-0.2</v>
      </c>
      <c r="W31" s="97">
        <v>-0.28299999999999997</v>
      </c>
      <c r="X31" s="74">
        <v>9.9999999999999978E-2</v>
      </c>
      <c r="Y31" s="192">
        <v>-0.49999999999999994</v>
      </c>
      <c r="Z31" s="243">
        <v>3.5000000000000031E-2</v>
      </c>
      <c r="AA31" s="248">
        <v>-0.64</v>
      </c>
      <c r="AB31" s="283">
        <v>0</v>
      </c>
      <c r="AC31" s="243">
        <v>-80.444000000000003</v>
      </c>
      <c r="AD31" s="192">
        <v>-11.665999999999997</v>
      </c>
      <c r="AE31" s="192">
        <v>15.932999999999993</v>
      </c>
      <c r="AF31" s="364">
        <v>-76.177000000000007</v>
      </c>
      <c r="AG31" s="192">
        <v>1.7470000000000001</v>
      </c>
      <c r="AH31" s="97">
        <v>1.2369999999999999</v>
      </c>
      <c r="AI31" s="192">
        <v>-8.4050000000000011</v>
      </c>
      <c r="AJ31" s="192">
        <v>-3.2730000000000006</v>
      </c>
      <c r="AK31" s="364">
        <v>-8.6940000000000008</v>
      </c>
      <c r="AL31" s="97">
        <v>-3.4169999999999998</v>
      </c>
      <c r="AM31" s="97">
        <v>-0.53700000000000037</v>
      </c>
      <c r="AN31" s="192">
        <v>-7.6819999999999986</v>
      </c>
      <c r="AO31" s="364">
        <v>29.727</v>
      </c>
      <c r="AP31" s="503">
        <v>-22.702000000000002</v>
      </c>
      <c r="AQ31" s="97">
        <v>-25.847000000000001</v>
      </c>
      <c r="AR31" s="364">
        <v>-16.402999999999999</v>
      </c>
      <c r="AS31" s="97">
        <v>127.593</v>
      </c>
      <c r="AT31" s="97">
        <v>2.1559999999999917</v>
      </c>
      <c r="AU31" s="97">
        <v>4.3130000000000166</v>
      </c>
      <c r="AV31" s="97">
        <v>134.06200000000001</v>
      </c>
      <c r="AW31" s="364">
        <v>105.369</v>
      </c>
      <c r="AX31" s="97">
        <v>2.0449999999999999</v>
      </c>
      <c r="AY31" s="97">
        <v>2.7060000000000004</v>
      </c>
      <c r="AZ31" s="97">
        <v>-79.412000000000006</v>
      </c>
      <c r="BA31" s="97">
        <v>-74.661000000000001</v>
      </c>
      <c r="BB31" s="364">
        <v>-8.8550000000000004</v>
      </c>
      <c r="BC31" s="97">
        <v>2.9009999999999998</v>
      </c>
      <c r="BD31" s="192">
        <v>-1.6099999999999999</v>
      </c>
      <c r="BE31" s="97">
        <v>1.2909999999999999</v>
      </c>
      <c r="BF31" s="97">
        <v>-2.4249999999999998</v>
      </c>
    </row>
    <row r="32" spans="2:58" s="174" customFormat="1" ht="15" customHeight="1">
      <c r="B32" s="173" t="s">
        <v>217</v>
      </c>
      <c r="C32" s="192"/>
      <c r="D32" s="192"/>
      <c r="E32" s="197"/>
      <c r="F32" s="197"/>
      <c r="G32" s="127"/>
      <c r="H32" s="192"/>
      <c r="I32" s="197"/>
      <c r="J32" s="197"/>
      <c r="K32" s="192"/>
      <c r="L32" s="100"/>
      <c r="M32" s="192"/>
      <c r="N32" s="192"/>
      <c r="O32" s="192"/>
      <c r="P32" s="192"/>
      <c r="Q32" s="100"/>
      <c r="R32" s="197"/>
      <c r="S32" s="197"/>
      <c r="T32" s="197"/>
      <c r="U32" s="192"/>
      <c r="V32" s="100"/>
      <c r="W32" s="97"/>
      <c r="X32" s="192"/>
      <c r="Y32" s="192"/>
      <c r="Z32" s="243"/>
      <c r="AA32" s="248"/>
      <c r="AB32" s="283"/>
      <c r="AC32" s="243"/>
      <c r="AD32" s="192"/>
      <c r="AE32" s="192"/>
      <c r="AF32" s="364"/>
      <c r="AG32" s="192"/>
      <c r="AH32" s="97"/>
      <c r="AI32" s="192"/>
      <c r="AJ32" s="192"/>
      <c r="AK32" s="364"/>
      <c r="AL32" s="97"/>
      <c r="AM32" s="424">
        <v>-17.914000000000001</v>
      </c>
      <c r="AN32" s="192">
        <v>-0.93999999999999773</v>
      </c>
      <c r="AO32" s="364"/>
      <c r="AP32" s="503">
        <v>0</v>
      </c>
      <c r="AQ32" s="97">
        <v>4.798</v>
      </c>
      <c r="AR32" s="364"/>
      <c r="AS32" s="97"/>
      <c r="AT32" s="97"/>
      <c r="AU32" s="97"/>
      <c r="AV32" s="97"/>
      <c r="AW32" s="364"/>
      <c r="AX32" s="97"/>
      <c r="AY32" s="97"/>
      <c r="AZ32" s="97"/>
      <c r="BA32" s="97"/>
      <c r="BB32" s="364"/>
      <c r="BC32" s="97"/>
      <c r="BD32" s="97"/>
      <c r="BE32" s="97"/>
      <c r="BF32" s="97"/>
    </row>
    <row r="33" spans="2:58" s="20" customFormat="1" ht="15" customHeight="1">
      <c r="B33" s="12" t="s">
        <v>93</v>
      </c>
      <c r="C33" s="74">
        <v>22.7</v>
      </c>
      <c r="D33" s="74">
        <v>38.5</v>
      </c>
      <c r="E33" s="74">
        <v>-22.499999999999996</v>
      </c>
      <c r="F33" s="74">
        <v>25.799999999999994</v>
      </c>
      <c r="G33" s="100">
        <v>64.5</v>
      </c>
      <c r="H33" s="74">
        <v>-11.2</v>
      </c>
      <c r="I33" s="74">
        <v>12.299999999999999</v>
      </c>
      <c r="J33" s="74">
        <v>-5.1999999999999993</v>
      </c>
      <c r="K33" s="74">
        <v>-6.4</v>
      </c>
      <c r="L33" s="100">
        <v>-10.5</v>
      </c>
      <c r="M33" s="74">
        <v>-14.7</v>
      </c>
      <c r="N33" s="74">
        <v>-15.186</v>
      </c>
      <c r="O33" s="74">
        <v>-21.314000000000004</v>
      </c>
      <c r="P33" s="74">
        <v>-6.4</v>
      </c>
      <c r="Q33" s="100">
        <v>-61.6</v>
      </c>
      <c r="R33" s="74">
        <v>45.6</v>
      </c>
      <c r="S33" s="74">
        <v>9.6999999999999957</v>
      </c>
      <c r="T33" s="74">
        <v>-38.699999999999996</v>
      </c>
      <c r="U33" s="74">
        <f t="shared" si="1"/>
        <v>-25.800000000000004</v>
      </c>
      <c r="V33" s="100">
        <v>-9.1999999999999993</v>
      </c>
      <c r="W33" s="74">
        <v>4.9390000000000001</v>
      </c>
      <c r="X33" s="74">
        <v>1.0999999999999996</v>
      </c>
      <c r="Y33" s="192">
        <v>-44.6</v>
      </c>
      <c r="Z33" s="243">
        <v>52.301000000000002</v>
      </c>
      <c r="AA33" s="248">
        <v>13.663</v>
      </c>
      <c r="AB33" s="243">
        <v>-48.331000000000003</v>
      </c>
      <c r="AC33" s="243">
        <v>20.652000000000005</v>
      </c>
      <c r="AD33" s="192">
        <v>-53.474999999999994</v>
      </c>
      <c r="AE33" s="192">
        <v>-8.2580000000000098</v>
      </c>
      <c r="AF33" s="364">
        <v>-89.412000000000006</v>
      </c>
      <c r="AG33" s="192">
        <v>-5.9509999999999996</v>
      </c>
      <c r="AH33" s="192">
        <v>-11.045999999999999</v>
      </c>
      <c r="AI33" s="192">
        <v>-17.234999999999999</v>
      </c>
      <c r="AJ33" s="192">
        <v>10.111999999999998</v>
      </c>
      <c r="AK33" s="364">
        <v>-24.12</v>
      </c>
      <c r="AL33" s="192">
        <v>-16.628</v>
      </c>
      <c r="AM33" s="192">
        <v>56.241</v>
      </c>
      <c r="AN33" s="192">
        <v>-80.067000000000007</v>
      </c>
      <c r="AO33" s="364">
        <v>-152.935</v>
      </c>
      <c r="AP33" s="499">
        <v>58.872999999999998</v>
      </c>
      <c r="AQ33" s="192">
        <v>38.512</v>
      </c>
      <c r="AR33" s="364">
        <v>4.3410000000000002</v>
      </c>
      <c r="AS33" s="192">
        <v>89.070999999999998</v>
      </c>
      <c r="AT33" s="192">
        <v>56.943000000000012</v>
      </c>
      <c r="AU33" s="192">
        <v>-72.031000000000006</v>
      </c>
      <c r="AV33" s="192">
        <v>73.983000000000004</v>
      </c>
      <c r="AW33" s="364">
        <v>-31.727</v>
      </c>
      <c r="AX33" s="192">
        <v>3.8860000000000001</v>
      </c>
      <c r="AY33" s="192">
        <v>61.326000000000001</v>
      </c>
      <c r="AZ33" s="192">
        <v>-51.117000000000004</v>
      </c>
      <c r="BA33" s="192">
        <v>14.095000000000001</v>
      </c>
      <c r="BB33" s="364">
        <v>19.628</v>
      </c>
      <c r="BC33" s="192">
        <v>16.792999999999999</v>
      </c>
      <c r="BD33" s="192">
        <v>28.021000000000001</v>
      </c>
      <c r="BE33" s="192">
        <v>44.814</v>
      </c>
      <c r="BF33" s="192">
        <v>123.00700000000001</v>
      </c>
    </row>
    <row r="34" spans="2:58" s="20" customFormat="1" ht="15" customHeight="1">
      <c r="B34" s="12" t="s">
        <v>45</v>
      </c>
      <c r="C34" s="74">
        <v>-43.3</v>
      </c>
      <c r="D34" s="74">
        <v>-120.2</v>
      </c>
      <c r="E34" s="74">
        <v>-29.90000000000002</v>
      </c>
      <c r="F34" s="74">
        <v>39.500000000000014</v>
      </c>
      <c r="G34" s="100">
        <v>-153.9</v>
      </c>
      <c r="H34" s="74">
        <v>29.1</v>
      </c>
      <c r="I34" s="74">
        <v>14.299999999999997</v>
      </c>
      <c r="J34" s="74">
        <v>15</v>
      </c>
      <c r="K34" s="74">
        <v>51.600000000000009</v>
      </c>
      <c r="L34" s="100">
        <v>110</v>
      </c>
      <c r="M34" s="74">
        <v>5.8</v>
      </c>
      <c r="N34" s="74">
        <v>4.2329999999999997</v>
      </c>
      <c r="O34" s="74">
        <v>17.067</v>
      </c>
      <c r="P34" s="74">
        <v>51.600000000000009</v>
      </c>
      <c r="Q34" s="100">
        <v>29.5</v>
      </c>
      <c r="R34" s="74">
        <v>-5.6</v>
      </c>
      <c r="S34" s="74">
        <v>-25.4</v>
      </c>
      <c r="T34" s="74">
        <v>-20.700000000000003</v>
      </c>
      <c r="U34" s="74">
        <f t="shared" si="1"/>
        <v>21.1</v>
      </c>
      <c r="V34" s="100">
        <v>-30.6</v>
      </c>
      <c r="W34" s="74">
        <v>-35.131999999999998</v>
      </c>
      <c r="X34" s="74">
        <v>-50.6</v>
      </c>
      <c r="Y34" s="192">
        <v>-49.499999999999993</v>
      </c>
      <c r="Z34" s="243">
        <v>66.775999999999996</v>
      </c>
      <c r="AA34" s="248">
        <v>-68.426000000000002</v>
      </c>
      <c r="AB34" s="243">
        <v>48.820999999999998</v>
      </c>
      <c r="AC34" s="243">
        <v>-48.958999999999996</v>
      </c>
      <c r="AD34" s="192">
        <v>26.325000000000003</v>
      </c>
      <c r="AE34" s="192">
        <v>27.614000000000001</v>
      </c>
      <c r="AF34" s="364">
        <v>53.801000000000002</v>
      </c>
      <c r="AG34" s="192">
        <v>11.994</v>
      </c>
      <c r="AH34" s="192">
        <v>-17.067</v>
      </c>
      <c r="AI34" s="192">
        <v>9.7170000000000005</v>
      </c>
      <c r="AJ34" s="192">
        <v>12.965000000000002</v>
      </c>
      <c r="AK34" s="364">
        <v>17.609000000000002</v>
      </c>
      <c r="AL34" s="192">
        <v>-20.155000000000001</v>
      </c>
      <c r="AM34" s="192">
        <v>-14.460999999999999</v>
      </c>
      <c r="AN34" s="192">
        <v>1.4309999999999974</v>
      </c>
      <c r="AO34" s="364">
        <v>-30.997</v>
      </c>
      <c r="AP34" s="499">
        <v>-31.094000000000001</v>
      </c>
      <c r="AQ34" s="192">
        <v>-40.572000000000003</v>
      </c>
      <c r="AR34" s="364">
        <v>-5.1340000000000003</v>
      </c>
      <c r="AS34" s="192">
        <v>-20.308</v>
      </c>
      <c r="AT34" s="192">
        <v>-8.0539999999999985</v>
      </c>
      <c r="AU34" s="192">
        <v>10.421999999999997</v>
      </c>
      <c r="AV34" s="192">
        <v>-17.940000000000001</v>
      </c>
      <c r="AW34" s="364">
        <v>-20.056999999999999</v>
      </c>
      <c r="AX34" s="192">
        <v>-40.801000000000002</v>
      </c>
      <c r="AY34" s="192">
        <v>-18.720999999999997</v>
      </c>
      <c r="AZ34" s="192">
        <v>-26.145000000000003</v>
      </c>
      <c r="BA34" s="192">
        <v>-85.667000000000002</v>
      </c>
      <c r="BB34" s="364">
        <v>-116.93300000000001</v>
      </c>
      <c r="BC34" s="192">
        <v>2.214</v>
      </c>
      <c r="BD34" s="192">
        <v>19.579000000000001</v>
      </c>
      <c r="BE34" s="192">
        <v>21.792999999999999</v>
      </c>
      <c r="BF34" s="192">
        <v>47.892000000000003</v>
      </c>
    </row>
    <row r="35" spans="2:58" s="20" customFormat="1" ht="15" customHeight="1">
      <c r="B35" s="12" t="s">
        <v>94</v>
      </c>
      <c r="C35" s="74">
        <v>-23.1</v>
      </c>
      <c r="D35" s="74">
        <v>-28.199999999999996</v>
      </c>
      <c r="E35" s="74">
        <v>37.599999999999994</v>
      </c>
      <c r="F35" s="74">
        <v>10.200000000000003</v>
      </c>
      <c r="G35" s="100">
        <v>-3.5</v>
      </c>
      <c r="H35" s="74">
        <v>5.4</v>
      </c>
      <c r="I35" s="74">
        <v>-9.4</v>
      </c>
      <c r="J35" s="74">
        <v>4.0999999999999996</v>
      </c>
      <c r="K35" s="74">
        <v>10.200000000000001</v>
      </c>
      <c r="L35" s="100">
        <v>10.3</v>
      </c>
      <c r="M35" s="74">
        <v>7.5</v>
      </c>
      <c r="N35" s="74">
        <v>-6.274</v>
      </c>
      <c r="O35" s="74">
        <v>7.4000000000000066E-2</v>
      </c>
      <c r="P35" s="74">
        <v>10.200000000000001</v>
      </c>
      <c r="Q35" s="100">
        <v>6.7</v>
      </c>
      <c r="R35" s="74">
        <v>-6.7</v>
      </c>
      <c r="S35" s="74">
        <v>7.7</v>
      </c>
      <c r="T35" s="74">
        <v>-0.70000000000000018</v>
      </c>
      <c r="U35" s="74">
        <f t="shared" si="1"/>
        <v>3.6999999999999993</v>
      </c>
      <c r="V35" s="100">
        <v>4</v>
      </c>
      <c r="W35" s="74">
        <v>-3.073</v>
      </c>
      <c r="X35" s="74">
        <v>12.799999999999999</v>
      </c>
      <c r="Y35" s="192">
        <v>-3.7999999999999989</v>
      </c>
      <c r="Z35" s="243">
        <v>1.3179999999999996</v>
      </c>
      <c r="AA35" s="248">
        <v>7.1879999999999997</v>
      </c>
      <c r="AB35" s="243">
        <v>-1.5609999999999999</v>
      </c>
      <c r="AC35" s="243">
        <v>4.92</v>
      </c>
      <c r="AD35" s="192">
        <v>3.3999999999999808E-2</v>
      </c>
      <c r="AE35" s="192">
        <v>-0.75199999999999978</v>
      </c>
      <c r="AF35" s="364">
        <v>2.641</v>
      </c>
      <c r="AG35" s="192">
        <v>-1.6910000000000001</v>
      </c>
      <c r="AH35" s="192">
        <v>0.33899999999999997</v>
      </c>
      <c r="AI35" s="192">
        <v>-2.7759999999999998</v>
      </c>
      <c r="AJ35" s="192">
        <v>2.5170000000000003</v>
      </c>
      <c r="AK35" s="364">
        <v>-1.611</v>
      </c>
      <c r="AL35" s="192">
        <v>-1.1759999999999999</v>
      </c>
      <c r="AM35" s="192">
        <v>-3.3049999999999997</v>
      </c>
      <c r="AN35" s="192">
        <v>4.1579999999999995</v>
      </c>
      <c r="AO35" s="364">
        <v>-73.230999999999995</v>
      </c>
      <c r="AP35" s="499">
        <v>-6.1230000000000002</v>
      </c>
      <c r="AQ35" s="192">
        <v>-1.98</v>
      </c>
      <c r="AR35" s="364">
        <v>1.3129999999999999</v>
      </c>
      <c r="AS35" s="192">
        <v>16.184999999999999</v>
      </c>
      <c r="AT35" s="192">
        <v>0.58900000000000219</v>
      </c>
      <c r="AU35" s="192">
        <v>10.928000000000001</v>
      </c>
      <c r="AV35" s="192">
        <v>27.702000000000002</v>
      </c>
      <c r="AW35" s="364">
        <v>55.591000000000001</v>
      </c>
      <c r="AX35" s="192">
        <v>-3.8570000000000002</v>
      </c>
      <c r="AY35" s="192">
        <v>-1.2699999999999996</v>
      </c>
      <c r="AZ35" s="192">
        <v>6.74</v>
      </c>
      <c r="BA35" s="192">
        <v>1.613</v>
      </c>
      <c r="BB35" s="364">
        <v>-2.2280000000000002</v>
      </c>
      <c r="BC35" s="192">
        <v>-29.367000000000001</v>
      </c>
      <c r="BD35" s="192">
        <v>9.7059999999999995</v>
      </c>
      <c r="BE35" s="192">
        <v>-19.661000000000001</v>
      </c>
      <c r="BF35" s="192">
        <v>-10.335000000000001</v>
      </c>
    </row>
    <row r="36" spans="2:58" s="174" customFormat="1" ht="15" customHeight="1">
      <c r="B36" s="173" t="s">
        <v>311</v>
      </c>
      <c r="C36" s="192"/>
      <c r="D36" s="192"/>
      <c r="E36" s="192"/>
      <c r="F36" s="192"/>
      <c r="G36" s="100"/>
      <c r="H36" s="192"/>
      <c r="I36" s="192"/>
      <c r="J36" s="192"/>
      <c r="K36" s="192"/>
      <c r="L36" s="100"/>
      <c r="M36" s="192"/>
      <c r="N36" s="192"/>
      <c r="O36" s="192"/>
      <c r="P36" s="192"/>
      <c r="Q36" s="100"/>
      <c r="R36" s="192"/>
      <c r="S36" s="192"/>
      <c r="T36" s="192"/>
      <c r="U36" s="192"/>
      <c r="V36" s="100"/>
      <c r="W36" s="192"/>
      <c r="X36" s="192"/>
      <c r="Y36" s="192"/>
      <c r="Z36" s="243"/>
      <c r="AA36" s="248"/>
      <c r="AB36" s="243"/>
      <c r="AC36" s="243"/>
      <c r="AD36" s="192"/>
      <c r="AE36" s="192"/>
      <c r="AF36" s="364"/>
      <c r="AG36" s="192"/>
      <c r="AH36" s="192"/>
      <c r="AI36" s="192"/>
      <c r="AJ36" s="192"/>
      <c r="AK36" s="364"/>
      <c r="AL36" s="192"/>
      <c r="AM36" s="192"/>
      <c r="AN36" s="192"/>
      <c r="AO36" s="364"/>
      <c r="AP36" s="499"/>
      <c r="AQ36" s="192"/>
      <c r="AR36" s="364"/>
      <c r="AS36" s="192">
        <v>18.948</v>
      </c>
      <c r="AT36" s="192">
        <v>8.6089999999999982</v>
      </c>
      <c r="AU36" s="192"/>
      <c r="AV36" s="192">
        <v>58.268999999999998</v>
      </c>
      <c r="AW36" s="364"/>
      <c r="AX36" s="192">
        <v>12.053000000000001</v>
      </c>
      <c r="AY36" s="192">
        <v>18.256</v>
      </c>
      <c r="AZ36" s="192">
        <v>14.298999999999996</v>
      </c>
      <c r="BA36" s="192">
        <v>44.607999999999997</v>
      </c>
      <c r="BB36" s="364">
        <v>61.24</v>
      </c>
      <c r="BC36" s="192">
        <v>8.8070000000000004</v>
      </c>
      <c r="BD36" s="192">
        <v>12.813000000000001</v>
      </c>
      <c r="BE36" s="192">
        <v>21.62</v>
      </c>
      <c r="BF36" s="192">
        <v>33.950000000000003</v>
      </c>
    </row>
    <row r="37" spans="2:58" s="174" customFormat="1" ht="15" customHeight="1">
      <c r="B37" s="173" t="s">
        <v>274</v>
      </c>
      <c r="C37" s="192"/>
      <c r="D37" s="192"/>
      <c r="E37" s="192"/>
      <c r="F37" s="192"/>
      <c r="G37" s="100"/>
      <c r="H37" s="192"/>
      <c r="I37" s="192"/>
      <c r="J37" s="192"/>
      <c r="K37" s="192"/>
      <c r="L37" s="100"/>
      <c r="M37" s="192"/>
      <c r="N37" s="192"/>
      <c r="O37" s="192"/>
      <c r="P37" s="192"/>
      <c r="Q37" s="100"/>
      <c r="R37" s="192"/>
      <c r="S37" s="192"/>
      <c r="T37" s="192"/>
      <c r="U37" s="192"/>
      <c r="V37" s="100"/>
      <c r="W37" s="192"/>
      <c r="X37" s="192"/>
      <c r="Y37" s="192"/>
      <c r="Z37" s="243"/>
      <c r="AA37" s="248"/>
      <c r="AB37" s="243"/>
      <c r="AC37" s="243"/>
      <c r="AD37" s="192"/>
      <c r="AE37" s="192"/>
      <c r="AF37" s="364"/>
      <c r="AG37" s="192"/>
      <c r="AH37" s="192"/>
      <c r="AI37" s="192"/>
      <c r="AJ37" s="192"/>
      <c r="AK37" s="364"/>
      <c r="AL37" s="192"/>
      <c r="AM37" s="192"/>
      <c r="AN37" s="192"/>
      <c r="AO37" s="364"/>
      <c r="AP37" s="499">
        <v>-24.143000000000001</v>
      </c>
      <c r="AQ37" s="192">
        <v>-24.143000000000001</v>
      </c>
      <c r="AR37" s="364">
        <v>-25.393000000000001</v>
      </c>
      <c r="AS37" s="192"/>
      <c r="AT37" s="192">
        <v>-10.356</v>
      </c>
      <c r="AU37" s="192"/>
      <c r="AV37" s="192">
        <v>-10.356</v>
      </c>
      <c r="AW37" s="364">
        <v>-7.3460000000000001</v>
      </c>
      <c r="AX37" s="192">
        <v>22.12</v>
      </c>
      <c r="AY37" s="192">
        <v>-1.333000000000002</v>
      </c>
      <c r="AZ37" s="192">
        <v>0</v>
      </c>
      <c r="BA37" s="192">
        <v>20.786999999999999</v>
      </c>
      <c r="BB37" s="364">
        <v>20.786999999999999</v>
      </c>
      <c r="BC37" s="192"/>
      <c r="BD37" s="192">
        <v>0</v>
      </c>
      <c r="BE37" s="192"/>
      <c r="BF37" s="192">
        <v>0</v>
      </c>
    </row>
    <row r="38" spans="2:58" s="20" customFormat="1" ht="15" customHeight="1">
      <c r="B38" s="12" t="s">
        <v>63</v>
      </c>
      <c r="C38" s="74">
        <v>2.4</v>
      </c>
      <c r="D38" s="74">
        <v>21.700000000000003</v>
      </c>
      <c r="E38" s="74">
        <v>-15.100000000000003</v>
      </c>
      <c r="F38" s="74">
        <v>11.700000000000001</v>
      </c>
      <c r="G38" s="100">
        <v>20.7</v>
      </c>
      <c r="H38" s="74">
        <v>-21.3</v>
      </c>
      <c r="I38" s="74">
        <v>-14.499999999999996</v>
      </c>
      <c r="J38" s="74">
        <v>17.999999999999996</v>
      </c>
      <c r="K38" s="74">
        <v>-8.6999999999999993</v>
      </c>
      <c r="L38" s="100">
        <v>-26.5</v>
      </c>
      <c r="M38" s="74">
        <v>-25.8</v>
      </c>
      <c r="N38" s="74">
        <v>5.0369999999999999</v>
      </c>
      <c r="O38" s="74">
        <v>0.56300000000000239</v>
      </c>
      <c r="P38" s="74">
        <v>-8.6999999999999993</v>
      </c>
      <c r="Q38" s="100">
        <v>7.5</v>
      </c>
      <c r="R38" s="74">
        <v>-20.2</v>
      </c>
      <c r="S38" s="74">
        <v>-7.9000000000000021</v>
      </c>
      <c r="T38" s="74">
        <v>15.700000000000001</v>
      </c>
      <c r="U38" s="74">
        <f t="shared" si="1"/>
        <v>-14.499999999999998</v>
      </c>
      <c r="V38" s="100">
        <v>-26.9</v>
      </c>
      <c r="W38" s="74">
        <v>25.731000000000002</v>
      </c>
      <c r="X38" s="74">
        <v>9.5000000000000036</v>
      </c>
      <c r="Y38" s="192">
        <v>34.099999999999994</v>
      </c>
      <c r="Z38" s="243">
        <v>-84.19</v>
      </c>
      <c r="AA38" s="248">
        <v>-14.939</v>
      </c>
      <c r="AB38" s="243">
        <v>1.72</v>
      </c>
      <c r="AC38" s="243">
        <v>45.983000000000004</v>
      </c>
      <c r="AD38" s="192">
        <v>-9.0310000000000059</v>
      </c>
      <c r="AE38" s="192">
        <v>4.3340000000000032</v>
      </c>
      <c r="AF38" s="364">
        <v>43.006</v>
      </c>
      <c r="AG38" s="192">
        <v>-18.884</v>
      </c>
      <c r="AH38" s="192">
        <v>26.971</v>
      </c>
      <c r="AI38" s="192">
        <v>-20.126999999999999</v>
      </c>
      <c r="AJ38" s="192">
        <v>33.605000000000004</v>
      </c>
      <c r="AK38" s="364">
        <v>21.565000000000001</v>
      </c>
      <c r="AL38" s="192">
        <v>2.1859999999999999</v>
      </c>
      <c r="AM38" s="192">
        <v>-22.55</v>
      </c>
      <c r="AN38" s="192">
        <v>26.166</v>
      </c>
      <c r="AO38" s="364">
        <v>105.06699999999999</v>
      </c>
      <c r="AP38" s="499">
        <v>19.471</v>
      </c>
      <c r="AQ38" s="192">
        <v>26.204000000000001</v>
      </c>
      <c r="AR38" s="364">
        <v>32.29</v>
      </c>
      <c r="AS38" s="192">
        <v>-35.341000000000001</v>
      </c>
      <c r="AT38" s="192">
        <v>1.9840000000000018</v>
      </c>
      <c r="AU38" s="192">
        <v>23.414999999999999</v>
      </c>
      <c r="AV38" s="192">
        <v>-9.9420000000000002</v>
      </c>
      <c r="AW38" s="364">
        <v>44.759</v>
      </c>
      <c r="AX38" s="192">
        <v>-2.77</v>
      </c>
      <c r="AY38" s="192">
        <v>-10.405000000000001</v>
      </c>
      <c r="AZ38" s="192">
        <v>53.185000000000002</v>
      </c>
      <c r="BA38" s="192">
        <v>40.01</v>
      </c>
      <c r="BB38" s="364">
        <v>50.14</v>
      </c>
      <c r="BC38" s="192">
        <v>30.603999999999999</v>
      </c>
      <c r="BD38" s="192">
        <v>10.896999999999998</v>
      </c>
      <c r="BE38" s="192">
        <v>41.500999999999998</v>
      </c>
      <c r="BF38" s="192">
        <v>13.391999999999999</v>
      </c>
    </row>
    <row r="39" spans="2:58" s="174" customFormat="1" ht="15" customHeight="1">
      <c r="B39" s="173" t="s">
        <v>209</v>
      </c>
      <c r="C39" s="192"/>
      <c r="D39" s="192"/>
      <c r="E39" s="192"/>
      <c r="F39" s="192"/>
      <c r="G39" s="100"/>
      <c r="H39" s="192"/>
      <c r="I39" s="192"/>
      <c r="J39" s="192"/>
      <c r="K39" s="192"/>
      <c r="L39" s="100"/>
      <c r="M39" s="192"/>
      <c r="N39" s="192"/>
      <c r="O39" s="192"/>
      <c r="P39" s="192"/>
      <c r="Q39" s="100"/>
      <c r="R39" s="192"/>
      <c r="S39" s="192"/>
      <c r="T39" s="192"/>
      <c r="U39" s="192"/>
      <c r="V39" s="100"/>
      <c r="W39" s="192"/>
      <c r="X39" s="192"/>
      <c r="Y39" s="192"/>
      <c r="Z39" s="243"/>
      <c r="AA39" s="248"/>
      <c r="AB39" s="192">
        <v>-7.6950000000000003</v>
      </c>
      <c r="AC39" s="243"/>
      <c r="AD39" s="192"/>
      <c r="AE39" s="192"/>
      <c r="AF39" s="364"/>
      <c r="AG39" s="192">
        <v>1.4770000000000001</v>
      </c>
      <c r="AH39" s="192">
        <v>-1.4770000000000001</v>
      </c>
      <c r="AI39" s="192">
        <v>0</v>
      </c>
      <c r="AJ39" s="192"/>
      <c r="AK39" s="364"/>
      <c r="AL39" s="192">
        <v>-5.1449999999999996</v>
      </c>
      <c r="AM39" s="192">
        <v>5.1449999999999996</v>
      </c>
      <c r="AN39" s="192">
        <v>0</v>
      </c>
      <c r="AO39" s="364"/>
      <c r="AP39" s="499"/>
      <c r="AQ39" s="192">
        <v>-14.746</v>
      </c>
      <c r="AR39" s="364">
        <v>1.6319999999999999</v>
      </c>
      <c r="AS39" s="192"/>
      <c r="AT39" s="192"/>
      <c r="AU39" s="192"/>
      <c r="AV39" s="192"/>
      <c r="AW39" s="364">
        <v>91.721999999999994</v>
      </c>
      <c r="AX39" s="192"/>
      <c r="AY39" s="192"/>
      <c r="AZ39" s="192"/>
      <c r="BA39" s="192"/>
      <c r="BB39" s="364"/>
      <c r="BC39" s="192"/>
      <c r="BD39" s="192"/>
      <c r="BE39" s="192"/>
      <c r="BF39" s="192"/>
    </row>
    <row r="40" spans="2:58" s="174" customFormat="1" ht="15" customHeight="1">
      <c r="B40" s="594" t="s">
        <v>324</v>
      </c>
      <c r="C40" s="192"/>
      <c r="D40" s="192"/>
      <c r="E40" s="192"/>
      <c r="F40" s="192"/>
      <c r="G40" s="100"/>
      <c r="H40" s="192"/>
      <c r="I40" s="192"/>
      <c r="J40" s="192"/>
      <c r="K40" s="192"/>
      <c r="L40" s="100"/>
      <c r="M40" s="192"/>
      <c r="N40" s="192"/>
      <c r="O40" s="192"/>
      <c r="P40" s="192"/>
      <c r="Q40" s="100"/>
      <c r="R40" s="192"/>
      <c r="S40" s="192"/>
      <c r="T40" s="192"/>
      <c r="U40" s="192"/>
      <c r="V40" s="100"/>
      <c r="W40" s="192"/>
      <c r="X40" s="192"/>
      <c r="Y40" s="192"/>
      <c r="Z40" s="243"/>
      <c r="AA40" s="248"/>
      <c r="AB40" s="192"/>
      <c r="AC40" s="243"/>
      <c r="AD40" s="192"/>
      <c r="AE40" s="192"/>
      <c r="AF40" s="364"/>
      <c r="AG40" s="192"/>
      <c r="AH40" s="192"/>
      <c r="AI40" s="192"/>
      <c r="AJ40" s="192"/>
      <c r="AK40" s="364"/>
      <c r="AL40" s="192"/>
      <c r="AM40" s="192"/>
      <c r="AN40" s="192"/>
      <c r="AO40" s="364"/>
      <c r="AP40" s="499"/>
      <c r="AQ40" s="192"/>
      <c r="AR40" s="364"/>
      <c r="AS40" s="192"/>
      <c r="AT40" s="192"/>
      <c r="AU40" s="192"/>
      <c r="AV40" s="192"/>
      <c r="AW40" s="364"/>
      <c r="AX40" s="192"/>
      <c r="AY40" s="192"/>
      <c r="AZ40" s="192"/>
      <c r="BA40" s="192"/>
      <c r="BB40" s="364"/>
      <c r="BC40" s="192"/>
      <c r="BD40" s="192"/>
      <c r="BE40" s="192"/>
      <c r="BF40" s="192">
        <v>61.954999999999998</v>
      </c>
    </row>
    <row r="41" spans="2:58" s="20" customFormat="1" ht="15" customHeight="1">
      <c r="B41" s="12" t="s">
        <v>55</v>
      </c>
      <c r="C41" s="74">
        <v>-7.1</v>
      </c>
      <c r="D41" s="74">
        <v>9.8000000000000007</v>
      </c>
      <c r="E41" s="74">
        <v>-24.1</v>
      </c>
      <c r="F41" s="74">
        <v>-5.4999999999999964</v>
      </c>
      <c r="G41" s="100">
        <v>-26.9</v>
      </c>
      <c r="H41" s="74">
        <v>11.3</v>
      </c>
      <c r="I41" s="74">
        <v>-30.1</v>
      </c>
      <c r="J41" s="74">
        <v>2.7</v>
      </c>
      <c r="K41" s="74">
        <v>-16.100000000000001</v>
      </c>
      <c r="L41" s="100">
        <v>-32.200000000000003</v>
      </c>
      <c r="M41" s="74">
        <v>16.2</v>
      </c>
      <c r="N41" s="74">
        <v>-2.2269999999999999</v>
      </c>
      <c r="O41" s="74">
        <v>11.727</v>
      </c>
      <c r="P41" s="74">
        <v>-16.100000000000001</v>
      </c>
      <c r="Q41" s="100">
        <v>-14.5</v>
      </c>
      <c r="R41" s="74">
        <v>-26.5</v>
      </c>
      <c r="S41" s="74">
        <v>1.3999999999999986</v>
      </c>
      <c r="T41" s="74">
        <v>-6</v>
      </c>
      <c r="U41" s="74">
        <f t="shared" si="1"/>
        <v>-18.699999999999996</v>
      </c>
      <c r="V41" s="100">
        <v>-49.8</v>
      </c>
      <c r="W41" s="74">
        <v>18.879000000000001</v>
      </c>
      <c r="X41" s="74">
        <v>9.3000000000000007</v>
      </c>
      <c r="Y41" s="192">
        <v>34.299999999999997</v>
      </c>
      <c r="Z41" s="243">
        <v>-94.819000000000003</v>
      </c>
      <c r="AA41" s="248">
        <v>-24.486000000000001</v>
      </c>
      <c r="AB41" s="192">
        <v>-24.161000000000001</v>
      </c>
      <c r="AC41" s="243">
        <v>29.191000000000003</v>
      </c>
      <c r="AD41" s="192">
        <v>20.212</v>
      </c>
      <c r="AE41" s="192">
        <v>-60.448000000000008</v>
      </c>
      <c r="AF41" s="364">
        <v>-42.901000000000003</v>
      </c>
      <c r="AG41" s="192">
        <v>1.728</v>
      </c>
      <c r="AH41" s="192">
        <v>3.5449999999999999</v>
      </c>
      <c r="AI41" s="192">
        <v>1.2380000000000004</v>
      </c>
      <c r="AJ41" s="192">
        <v>-47.203000000000003</v>
      </c>
      <c r="AK41" s="364">
        <v>-40.655000000000001</v>
      </c>
      <c r="AL41" s="192">
        <v>-11.489000000000001</v>
      </c>
      <c r="AM41" s="192">
        <v>27.085000000000001</v>
      </c>
      <c r="AN41" s="192">
        <v>8.02</v>
      </c>
      <c r="AO41" s="364">
        <v>-25.405000000000001</v>
      </c>
      <c r="AP41" s="499">
        <v>-71.796999999999997</v>
      </c>
      <c r="AQ41" s="192">
        <v>-33.670999999999999</v>
      </c>
      <c r="AR41" s="364">
        <v>-60.994999999999997</v>
      </c>
      <c r="AS41" s="192">
        <v>-16.882000000000001</v>
      </c>
      <c r="AT41" s="192">
        <v>35.298000000000002</v>
      </c>
      <c r="AU41" s="192">
        <v>3.8879999999999981</v>
      </c>
      <c r="AV41" s="192">
        <v>22.303999999999998</v>
      </c>
      <c r="AW41" s="364">
        <v>7.2960000000000003</v>
      </c>
      <c r="AX41" s="192">
        <v>16.933</v>
      </c>
      <c r="AY41" s="192">
        <v>1.1149999999999984</v>
      </c>
      <c r="AZ41" s="192">
        <v>35.004000000000005</v>
      </c>
      <c r="BA41" s="192">
        <v>53.052</v>
      </c>
      <c r="BB41" s="364">
        <v>17.841999999999999</v>
      </c>
      <c r="BC41" s="192">
        <v>18.913</v>
      </c>
      <c r="BD41" s="192">
        <v>14.857000000000003</v>
      </c>
      <c r="BE41" s="192">
        <v>33.770000000000003</v>
      </c>
      <c r="BF41" s="192">
        <v>31.754000000000001</v>
      </c>
    </row>
    <row r="42" spans="2:58" s="20" customFormat="1" ht="4.5" customHeight="1">
      <c r="B42" s="5"/>
      <c r="C42" s="76"/>
      <c r="D42" s="76"/>
      <c r="E42" s="76"/>
      <c r="F42" s="82"/>
      <c r="G42" s="126"/>
      <c r="H42" s="76"/>
      <c r="I42" s="76"/>
      <c r="J42" s="76"/>
      <c r="K42" s="82"/>
      <c r="L42" s="126"/>
      <c r="M42" s="76"/>
      <c r="N42" s="76"/>
      <c r="O42" s="76"/>
      <c r="P42" s="82"/>
      <c r="Q42" s="126"/>
      <c r="R42" s="76"/>
      <c r="S42" s="74"/>
      <c r="T42" s="74"/>
      <c r="U42" s="82"/>
      <c r="V42" s="126"/>
      <c r="W42" s="76"/>
      <c r="X42" s="74"/>
      <c r="Y42" s="192"/>
      <c r="Z42" s="82"/>
      <c r="AA42" s="247"/>
      <c r="AB42" s="194"/>
      <c r="AC42" s="194"/>
      <c r="AD42" s="194"/>
      <c r="AE42" s="82"/>
      <c r="AF42" s="247"/>
      <c r="AG42" s="82"/>
      <c r="AH42" s="194"/>
      <c r="AI42" s="192"/>
      <c r="AJ42" s="82"/>
      <c r="AK42" s="247"/>
      <c r="AL42" s="194"/>
      <c r="AM42" s="194"/>
      <c r="AN42" s="192"/>
      <c r="AO42" s="247"/>
      <c r="AP42" s="82"/>
      <c r="AQ42" s="82"/>
      <c r="AR42" s="247"/>
      <c r="AS42" s="82"/>
      <c r="AT42" s="82"/>
      <c r="AU42" s="82"/>
      <c r="AV42" s="82"/>
      <c r="AW42" s="247"/>
      <c r="AX42" s="82"/>
      <c r="AY42" s="82"/>
      <c r="AZ42" s="82"/>
      <c r="BA42" s="82"/>
      <c r="BB42" s="247"/>
      <c r="BC42" s="82"/>
      <c r="BD42" s="82"/>
      <c r="BE42" s="82"/>
      <c r="BF42" s="82"/>
    </row>
    <row r="43" spans="2:58" s="59" customFormat="1" ht="15" customHeight="1">
      <c r="B43" s="34" t="s">
        <v>95</v>
      </c>
      <c r="C43" s="77">
        <v>-21.099999999999991</v>
      </c>
      <c r="D43" s="77">
        <v>-77.500000000000028</v>
      </c>
      <c r="E43" s="77">
        <v>-31.10000000000003</v>
      </c>
      <c r="F43" s="121">
        <v>0.80000000000004157</v>
      </c>
      <c r="G43" s="125">
        <v>-128.89999999999989</v>
      </c>
      <c r="H43" s="77">
        <v>-6.7000000000000082</v>
      </c>
      <c r="I43" s="77">
        <v>-33.1</v>
      </c>
      <c r="J43" s="77">
        <v>22.899999999999945</v>
      </c>
      <c r="K43" s="121">
        <v>36.200000000000294</v>
      </c>
      <c r="L43" s="125">
        <v>19.099999999999966</v>
      </c>
      <c r="M43" s="77">
        <v>-6.3999999999999666</v>
      </c>
      <c r="N43" s="77">
        <v>5.6330000000000009</v>
      </c>
      <c r="O43" s="77">
        <v>28.966999999999977</v>
      </c>
      <c r="P43" s="121">
        <v>36.200000000000294</v>
      </c>
      <c r="Q43" s="125">
        <v>49.5</v>
      </c>
      <c r="R43" s="77">
        <v>10.7</v>
      </c>
      <c r="S43" s="77">
        <v>11.2</v>
      </c>
      <c r="T43" s="77">
        <v>-6.2999999999999989</v>
      </c>
      <c r="U43" s="121">
        <f>V43-R43-S43-T43</f>
        <v>14.000000000000002</v>
      </c>
      <c r="V43" s="125">
        <v>29.6</v>
      </c>
      <c r="W43" s="77">
        <v>43.195000000000007</v>
      </c>
      <c r="X43" s="77">
        <v>4</v>
      </c>
      <c r="Y43" s="199">
        <v>19.399999999999999</v>
      </c>
      <c r="Z43" s="252">
        <v>2.6570000000000249</v>
      </c>
      <c r="AA43" s="246">
        <v>79.573000000000022</v>
      </c>
      <c r="AB43" s="195">
        <v>9.7469999999999928</v>
      </c>
      <c r="AC43" s="195">
        <v>13.503000000000014</v>
      </c>
      <c r="AD43" s="195">
        <v>19.032999999999987</v>
      </c>
      <c r="AE43" s="252">
        <v>98.517999999999944</v>
      </c>
      <c r="AF43" s="246">
        <v>140.80099999999999</v>
      </c>
      <c r="AG43" s="252">
        <v>35.208999999999989</v>
      </c>
      <c r="AH43" s="195">
        <v>58.925000000000004</v>
      </c>
      <c r="AI43" s="195">
        <v>26.719000000000005</v>
      </c>
      <c r="AJ43" s="252">
        <v>64.584000000000003</v>
      </c>
      <c r="AK43" s="246">
        <v>185.47400000000002</v>
      </c>
      <c r="AL43" s="195">
        <v>-15.102000000000002</v>
      </c>
      <c r="AM43" s="195">
        <v>78.698000000000036</v>
      </c>
      <c r="AN43" s="195">
        <v>9.2549999999999883</v>
      </c>
      <c r="AO43" s="246">
        <v>18.106999999999999</v>
      </c>
      <c r="AP43" s="246">
        <v>-3.1069999999999851</v>
      </c>
      <c r="AQ43" s="537">
        <v>78.539999999999992</v>
      </c>
      <c r="AR43" s="246">
        <v>119.46899999999994</v>
      </c>
      <c r="AS43" s="539">
        <v>204.52600000000001</v>
      </c>
      <c r="AT43" s="246">
        <v>90.028999999999982</v>
      </c>
      <c r="AU43" s="537">
        <v>19.081000000000035</v>
      </c>
      <c r="AV43" s="537">
        <v>340.19</v>
      </c>
      <c r="AW43" s="246">
        <v>364.92499999999995</v>
      </c>
      <c r="AX43" s="539">
        <v>64.024000000000001</v>
      </c>
      <c r="AY43" s="539">
        <v>94.230999999999995</v>
      </c>
      <c r="AZ43" s="121">
        <v>8.6869999999999976</v>
      </c>
      <c r="BA43" s="537">
        <v>166.94200000000001</v>
      </c>
      <c r="BB43" s="246">
        <v>234.44600000000003</v>
      </c>
      <c r="BC43" s="246">
        <v>88.36999999999999</v>
      </c>
      <c r="BD43" s="246">
        <v>64.182999999999993</v>
      </c>
      <c r="BE43" s="246">
        <v>152.55300000000003</v>
      </c>
      <c r="BF43" s="246">
        <v>241.148</v>
      </c>
    </row>
    <row r="44" spans="2:58" s="20" customFormat="1" ht="4.5" customHeight="1">
      <c r="B44" s="5"/>
      <c r="C44" s="76"/>
      <c r="D44" s="76"/>
      <c r="E44" s="76"/>
      <c r="F44" s="82"/>
      <c r="G44" s="126"/>
      <c r="H44" s="76"/>
      <c r="I44" s="76"/>
      <c r="J44" s="76"/>
      <c r="K44" s="82"/>
      <c r="L44" s="126"/>
      <c r="M44" s="76"/>
      <c r="N44" s="76"/>
      <c r="O44" s="76"/>
      <c r="P44" s="82"/>
      <c r="Q44" s="126"/>
      <c r="R44" s="76"/>
      <c r="S44" s="76"/>
      <c r="T44" s="76"/>
      <c r="U44" s="82"/>
      <c r="V44" s="126"/>
      <c r="W44" s="76"/>
      <c r="X44" s="76"/>
      <c r="Y44" s="192"/>
      <c r="Z44" s="82"/>
      <c r="AA44" s="247"/>
      <c r="AB44" s="194"/>
      <c r="AC44" s="194"/>
      <c r="AD44" s="194"/>
      <c r="AE44" s="82"/>
      <c r="AF44" s="247"/>
      <c r="AG44" s="82"/>
      <c r="AH44" s="194"/>
      <c r="AI44" s="192"/>
      <c r="AJ44" s="82"/>
      <c r="AK44" s="247"/>
      <c r="AL44" s="194"/>
      <c r="AM44" s="194"/>
      <c r="AN44" s="192"/>
      <c r="AO44" s="247"/>
      <c r="AP44" s="82"/>
      <c r="AQ44" s="82"/>
      <c r="AR44" s="247"/>
      <c r="AS44" s="82"/>
      <c r="AT44" s="82"/>
      <c r="AU44" s="82"/>
      <c r="AV44" s="82"/>
      <c r="AW44" s="247"/>
      <c r="AX44" s="82"/>
      <c r="AY44" s="82"/>
      <c r="AZ44" s="82"/>
      <c r="BA44" s="82"/>
      <c r="BB44" s="247"/>
      <c r="BC44" s="82"/>
      <c r="BD44" s="82"/>
      <c r="BE44" s="82"/>
      <c r="BF44" s="82"/>
    </row>
    <row r="45" spans="2:58" s="20" customFormat="1" ht="15" customHeight="1">
      <c r="B45" s="12" t="s">
        <v>96</v>
      </c>
      <c r="C45" s="74">
        <v>-3.4</v>
      </c>
      <c r="D45" s="66">
        <v>-9.1</v>
      </c>
      <c r="E45" s="66">
        <v>-5.1000000000000014</v>
      </c>
      <c r="F45" s="66">
        <v>-19</v>
      </c>
      <c r="G45" s="100">
        <v>-36.6</v>
      </c>
      <c r="H45" s="74">
        <v>-17.7</v>
      </c>
      <c r="I45" s="66">
        <v>-37.799999999999997</v>
      </c>
      <c r="J45" s="66">
        <v>-13.299999999999997</v>
      </c>
      <c r="K45" s="66">
        <v>-3.5</v>
      </c>
      <c r="L45" s="100">
        <v>-72.3</v>
      </c>
      <c r="M45" s="74">
        <v>-9.5</v>
      </c>
      <c r="N45" s="74">
        <v>-19.988</v>
      </c>
      <c r="O45" s="74">
        <v>-10.012</v>
      </c>
      <c r="P45" s="66">
        <v>-3.5</v>
      </c>
      <c r="Q45" s="100">
        <v>-48.7</v>
      </c>
      <c r="R45" s="74">
        <v>-14.9</v>
      </c>
      <c r="S45" s="74">
        <v>-16.299999999999997</v>
      </c>
      <c r="T45" s="74">
        <v>-14.000000000000005</v>
      </c>
      <c r="U45" s="74">
        <f t="shared" ref="U45:U47" si="2">V45-R45-S45-T45</f>
        <v>-21</v>
      </c>
      <c r="V45" s="100">
        <v>-66.2</v>
      </c>
      <c r="W45" s="74">
        <v>-2.976</v>
      </c>
      <c r="X45" s="74">
        <v>-59.9</v>
      </c>
      <c r="Y45" s="192">
        <v>-27.000000000000007</v>
      </c>
      <c r="Z45" s="243">
        <v>-62.676999999999992</v>
      </c>
      <c r="AA45" s="248">
        <v>-152.58199999999999</v>
      </c>
      <c r="AB45" s="243">
        <v>-26.472000000000001</v>
      </c>
      <c r="AC45" s="243">
        <v>-47.970999999999997</v>
      </c>
      <c r="AD45" s="192">
        <v>-28.051000000000002</v>
      </c>
      <c r="AE45" s="192">
        <v>-36.574000000000012</v>
      </c>
      <c r="AF45" s="364">
        <v>-139.06800000000001</v>
      </c>
      <c r="AG45" s="192">
        <v>-26.574999999999999</v>
      </c>
      <c r="AH45" s="192">
        <v>-43.911999999999992</v>
      </c>
      <c r="AI45" s="192">
        <v>-29.788000000000011</v>
      </c>
      <c r="AJ45" s="192">
        <v>-25.048999999999992</v>
      </c>
      <c r="AK45" s="364">
        <v>-125.324</v>
      </c>
      <c r="AL45" s="192">
        <v>-22.061</v>
      </c>
      <c r="AM45" s="192">
        <v>-28.118000000000002</v>
      </c>
      <c r="AN45" s="192">
        <v>-24.448999999999998</v>
      </c>
      <c r="AO45" s="364">
        <v>-101.97499999999999</v>
      </c>
      <c r="AP45" s="499">
        <v>-52.015000000000001</v>
      </c>
      <c r="AQ45" s="192">
        <v>-74.759</v>
      </c>
      <c r="AR45" s="364">
        <v>-99.981999999999999</v>
      </c>
      <c r="AS45" s="192">
        <v>-20.937999999999999</v>
      </c>
      <c r="AT45" s="192">
        <v>-16.544999999999998</v>
      </c>
      <c r="AU45" s="192">
        <v>-13.613</v>
      </c>
      <c r="AV45" s="192">
        <v>-51.095999999999997</v>
      </c>
      <c r="AW45" s="364">
        <v>-68.275000000000006</v>
      </c>
      <c r="AX45" s="192">
        <v>-17.32</v>
      </c>
      <c r="AY45" s="192">
        <v>-18.036999999999999</v>
      </c>
      <c r="AZ45" s="192">
        <v>-21.249000000000002</v>
      </c>
      <c r="BA45" s="192">
        <v>-56.606000000000002</v>
      </c>
      <c r="BB45" s="364">
        <v>-83.027000000000001</v>
      </c>
      <c r="BC45" s="192">
        <v>-33.029000000000003</v>
      </c>
      <c r="BD45" s="192">
        <v>-39.993000000000002</v>
      </c>
      <c r="BE45" s="192">
        <v>-73.022000000000006</v>
      </c>
      <c r="BF45" s="192">
        <v>-107.04</v>
      </c>
    </row>
    <row r="46" spans="2:58" s="174" customFormat="1" ht="15" customHeight="1">
      <c r="B46" s="173" t="s">
        <v>285</v>
      </c>
      <c r="C46" s="192"/>
      <c r="D46" s="191"/>
      <c r="E46" s="191"/>
      <c r="F46" s="191"/>
      <c r="G46" s="100"/>
      <c r="H46" s="192"/>
      <c r="I46" s="191"/>
      <c r="J46" s="191"/>
      <c r="K46" s="191"/>
      <c r="L46" s="100"/>
      <c r="M46" s="192"/>
      <c r="N46" s="192"/>
      <c r="O46" s="192"/>
      <c r="P46" s="191"/>
      <c r="Q46" s="100"/>
      <c r="R46" s="192"/>
      <c r="S46" s="192"/>
      <c r="T46" s="192"/>
      <c r="U46" s="192"/>
      <c r="V46" s="100"/>
      <c r="W46" s="192"/>
      <c r="X46" s="192"/>
      <c r="Y46" s="192"/>
      <c r="Z46" s="243"/>
      <c r="AA46" s="248"/>
      <c r="AB46" s="243"/>
      <c r="AC46" s="243"/>
      <c r="AD46" s="192"/>
      <c r="AE46" s="192"/>
      <c r="AF46" s="364"/>
      <c r="AG46" s="192"/>
      <c r="AH46" s="192"/>
      <c r="AI46" s="192"/>
      <c r="AJ46" s="192"/>
      <c r="AK46" s="364"/>
      <c r="AL46" s="192"/>
      <c r="AM46" s="192"/>
      <c r="AN46" s="192"/>
      <c r="AO46" s="364"/>
      <c r="AP46" s="499"/>
      <c r="AQ46" s="192">
        <v>-19.780999999999999</v>
      </c>
      <c r="AR46" s="364">
        <v>-26.731999999999999</v>
      </c>
      <c r="AS46" s="192">
        <v>-18.108000000000001</v>
      </c>
      <c r="AT46" s="192">
        <v>-6.1899999999999977</v>
      </c>
      <c r="AU46" s="192">
        <v>-6.3320000000000007</v>
      </c>
      <c r="AV46" s="192">
        <v>-30.63</v>
      </c>
      <c r="AW46" s="364">
        <v>-36.747</v>
      </c>
      <c r="AX46" s="192">
        <v>-4.4450000000000003</v>
      </c>
      <c r="AY46" s="192">
        <v>-6.9179999999999993</v>
      </c>
      <c r="AZ46" s="192">
        <v>-6.9499999999999993</v>
      </c>
      <c r="BA46" s="192">
        <v>-18.312999999999999</v>
      </c>
      <c r="BB46" s="364">
        <v>-25.25</v>
      </c>
      <c r="BC46" s="192">
        <v>-8.0380000000000003</v>
      </c>
      <c r="BD46" s="192">
        <v>-9.2729999999999997</v>
      </c>
      <c r="BE46" s="192">
        <v>-17.311</v>
      </c>
      <c r="BF46" s="192">
        <v>-27.166</v>
      </c>
    </row>
    <row r="47" spans="2:58" s="20" customFormat="1" ht="15" customHeight="1">
      <c r="B47" s="12" t="s">
        <v>97</v>
      </c>
      <c r="C47" s="74">
        <v>-4.5999999999999996</v>
      </c>
      <c r="D47" s="66">
        <v>-0.40000000000000036</v>
      </c>
      <c r="E47" s="66">
        <v>-2.2999999999999998</v>
      </c>
      <c r="F47" s="66">
        <v>-16.8</v>
      </c>
      <c r="G47" s="100">
        <v>-24.1</v>
      </c>
      <c r="H47" s="74">
        <v>-1.7</v>
      </c>
      <c r="I47" s="66">
        <v>9.9999999999999867E-2</v>
      </c>
      <c r="J47" s="66">
        <v>-3.5</v>
      </c>
      <c r="K47" s="66">
        <v>1.9999999999999996</v>
      </c>
      <c r="L47" s="100">
        <v>-3</v>
      </c>
      <c r="M47" s="74">
        <v>-2</v>
      </c>
      <c r="N47" s="74">
        <v>-1.0509999999999999</v>
      </c>
      <c r="O47" s="74">
        <v>0.65100000000000025</v>
      </c>
      <c r="P47" s="66">
        <v>1.9999999999999996</v>
      </c>
      <c r="Q47" s="100">
        <v>-3.4</v>
      </c>
      <c r="R47" s="74">
        <v>-0.1</v>
      </c>
      <c r="S47" s="74">
        <v>-0.1</v>
      </c>
      <c r="T47" s="74">
        <v>1.4000000000000001</v>
      </c>
      <c r="U47" s="85">
        <f t="shared" si="2"/>
        <v>0</v>
      </c>
      <c r="V47" s="100">
        <v>1.2</v>
      </c>
      <c r="W47" s="74">
        <v>-0.91100000000000003</v>
      </c>
      <c r="X47" s="74">
        <v>-9.9999999999999978E-2</v>
      </c>
      <c r="Y47" s="192">
        <v>2.5</v>
      </c>
      <c r="Z47" s="243">
        <v>-0.27499999999999991</v>
      </c>
      <c r="AA47" s="248">
        <v>-5.891</v>
      </c>
      <c r="AB47" s="243">
        <v>0.33500000000000002</v>
      </c>
      <c r="AC47" s="243">
        <v>0.46900000000000003</v>
      </c>
      <c r="AD47" s="192">
        <v>-2.0010000000000003</v>
      </c>
      <c r="AE47" s="192">
        <v>-0.29299999999999993</v>
      </c>
      <c r="AF47" s="364">
        <v>-1.49</v>
      </c>
      <c r="AG47" s="192">
        <v>-2.173</v>
      </c>
      <c r="AH47" s="192">
        <v>-2.375</v>
      </c>
      <c r="AI47" s="192">
        <v>-0.67499999999999982</v>
      </c>
      <c r="AJ47" s="192">
        <v>-0.92799999999999994</v>
      </c>
      <c r="AK47" s="364">
        <v>-6.1509999999999998</v>
      </c>
      <c r="AL47" s="192">
        <v>-0.70299999999999996</v>
      </c>
      <c r="AM47" s="192">
        <v>-0.90800000000000003</v>
      </c>
      <c r="AN47" s="192">
        <v>-7.4000000000000066E-2</v>
      </c>
      <c r="AO47" s="364">
        <v>-3.645</v>
      </c>
      <c r="AP47" s="499">
        <v>-3.2149999999999999</v>
      </c>
      <c r="AQ47" s="192">
        <v>-3.3370000000000002</v>
      </c>
      <c r="AR47" s="364">
        <v>1.355</v>
      </c>
      <c r="AS47" s="192">
        <v>0.97199999999999998</v>
      </c>
      <c r="AT47" s="192">
        <v>-1.141</v>
      </c>
      <c r="AU47" s="192">
        <v>0.185</v>
      </c>
      <c r="AV47" s="192">
        <v>1.6E-2</v>
      </c>
      <c r="AW47" s="364">
        <v>-9.5000000000000001E-2</v>
      </c>
      <c r="AX47" s="192">
        <v>-4.5999999999999999E-2</v>
      </c>
      <c r="AY47" s="192">
        <v>-8.3000000000000004E-2</v>
      </c>
      <c r="AZ47" s="192">
        <v>-0.11099999999999999</v>
      </c>
      <c r="BA47" s="192">
        <v>-0.24</v>
      </c>
      <c r="BB47" s="364">
        <v>-0.25800000000000001</v>
      </c>
      <c r="BC47" s="192">
        <v>-7.0999999999999994E-2</v>
      </c>
      <c r="BD47" s="192">
        <v>-0.14000000000000001</v>
      </c>
      <c r="BE47" s="192">
        <v>-0.21099999999999999</v>
      </c>
      <c r="BF47" s="192">
        <v>-1.2150000000000001</v>
      </c>
    </row>
    <row r="48" spans="2:58" s="20" customFormat="1" ht="4.5" customHeight="1">
      <c r="B48" s="5"/>
      <c r="C48" s="76"/>
      <c r="D48" s="76"/>
      <c r="E48" s="76"/>
      <c r="F48" s="82"/>
      <c r="G48" s="126"/>
      <c r="H48" s="76"/>
      <c r="I48" s="76"/>
      <c r="J48" s="76"/>
      <c r="K48" s="82"/>
      <c r="L48" s="126"/>
      <c r="M48" s="76"/>
      <c r="N48" s="76"/>
      <c r="O48" s="76"/>
      <c r="P48" s="82"/>
      <c r="Q48" s="126"/>
      <c r="R48" s="76"/>
      <c r="S48" s="76"/>
      <c r="T48" s="76"/>
      <c r="U48" s="82"/>
      <c r="V48" s="126"/>
      <c r="W48" s="76"/>
      <c r="X48" s="76"/>
      <c r="Y48" s="192"/>
      <c r="Z48" s="82"/>
      <c r="AA48" s="247"/>
      <c r="AB48" s="194"/>
      <c r="AC48" s="194"/>
      <c r="AD48" s="194"/>
      <c r="AE48" s="82"/>
      <c r="AF48" s="247"/>
      <c r="AG48" s="82"/>
      <c r="AH48" s="194"/>
      <c r="AI48" s="192"/>
      <c r="AJ48" s="82"/>
      <c r="AK48" s="247"/>
      <c r="AL48" s="194"/>
      <c r="AM48" s="194"/>
      <c r="AN48" s="192"/>
      <c r="AO48" s="247"/>
      <c r="AP48" s="82"/>
      <c r="AQ48" s="82"/>
      <c r="AR48" s="247"/>
      <c r="AS48" s="82"/>
      <c r="AT48" s="82"/>
      <c r="AU48" s="82"/>
      <c r="AV48" s="82"/>
      <c r="AW48" s="247"/>
      <c r="AX48" s="82"/>
      <c r="AY48" s="82"/>
      <c r="AZ48" s="82"/>
      <c r="BA48" s="82"/>
      <c r="BB48" s="247"/>
      <c r="BC48" s="82"/>
      <c r="BD48" s="82"/>
      <c r="BE48" s="82"/>
      <c r="BF48" s="82"/>
    </row>
    <row r="49" spans="2:58" s="20" customFormat="1" ht="15" customHeight="1">
      <c r="B49" s="34" t="s">
        <v>98</v>
      </c>
      <c r="C49" s="77">
        <v>-29.099999999999987</v>
      </c>
      <c r="D49" s="77">
        <v>-87.000000000000028</v>
      </c>
      <c r="E49" s="77">
        <v>-38.500000000000028</v>
      </c>
      <c r="F49" s="121">
        <v>-34.999999999999957</v>
      </c>
      <c r="G49" s="125">
        <v>-189.59999999999988</v>
      </c>
      <c r="H49" s="77">
        <v>-26.100000000000005</v>
      </c>
      <c r="I49" s="77">
        <v>-70.999999999999972</v>
      </c>
      <c r="J49" s="77">
        <v>6.1999999999999487</v>
      </c>
      <c r="K49" s="121">
        <v>34.700000000000294</v>
      </c>
      <c r="L49" s="125">
        <v>-56.200000000000031</v>
      </c>
      <c r="M49" s="77">
        <v>-17.899999999999967</v>
      </c>
      <c r="N49" s="77">
        <v>-15.405999999999999</v>
      </c>
      <c r="O49" s="77">
        <v>19.605999999999977</v>
      </c>
      <c r="P49" s="121">
        <v>34.700000000000294</v>
      </c>
      <c r="Q49" s="125">
        <v>-2.7</v>
      </c>
      <c r="R49" s="77">
        <v>-4.3</v>
      </c>
      <c r="S49" s="77">
        <v>-5.2</v>
      </c>
      <c r="T49" s="77">
        <v>-18.899999999999999</v>
      </c>
      <c r="U49" s="121">
        <f>V49-R49-S49-T49</f>
        <v>-7</v>
      </c>
      <c r="V49" s="125">
        <v>-35.4</v>
      </c>
      <c r="W49" s="77">
        <v>39.308000000000007</v>
      </c>
      <c r="X49" s="77">
        <v>-56</v>
      </c>
      <c r="Y49" s="199">
        <v>-5.1000000000000014</v>
      </c>
      <c r="Z49" s="252">
        <v>-60.294999999999966</v>
      </c>
      <c r="AA49" s="246">
        <v>-78.899999999999977</v>
      </c>
      <c r="AB49" s="195">
        <v>-16.390000000000008</v>
      </c>
      <c r="AC49" s="195">
        <v>-33.998999999999981</v>
      </c>
      <c r="AD49" s="195">
        <v>-11.01900000000002</v>
      </c>
      <c r="AE49" s="252">
        <v>61.650999999999932</v>
      </c>
      <c r="AF49" s="246">
        <v>0.24299999999997568</v>
      </c>
      <c r="AG49" s="252">
        <v>6.4609999999999896</v>
      </c>
      <c r="AH49" s="195">
        <v>12.638000000000012</v>
      </c>
      <c r="AI49" s="195">
        <v>-3.744000000000006</v>
      </c>
      <c r="AJ49" s="252">
        <v>38.607000000000014</v>
      </c>
      <c r="AK49" s="246">
        <v>53.999000000000024</v>
      </c>
      <c r="AL49" s="195">
        <v>-37.866000000000007</v>
      </c>
      <c r="AM49" s="195">
        <v>49.672000000000033</v>
      </c>
      <c r="AN49" s="195">
        <v>-15.26800000000001</v>
      </c>
      <c r="AO49" s="246">
        <v>-87.512999999999991</v>
      </c>
      <c r="AP49" s="246">
        <v>-58.336999999999989</v>
      </c>
      <c r="AQ49" s="537">
        <v>-19.337000000000007</v>
      </c>
      <c r="AR49" s="246">
        <v>-5.890000000000061</v>
      </c>
      <c r="AS49" s="539">
        <v>166.45200000000003</v>
      </c>
      <c r="AT49" s="246">
        <v>66.152999999999977</v>
      </c>
      <c r="AU49" s="537">
        <v>-0.67899999999996519</v>
      </c>
      <c r="AV49" s="537">
        <v>258.48</v>
      </c>
      <c r="AW49" s="246">
        <v>259.80799999999994</v>
      </c>
      <c r="AX49" s="539">
        <v>42.213000000000001</v>
      </c>
      <c r="AY49" s="539">
        <v>69.192999999999984</v>
      </c>
      <c r="AZ49" s="121">
        <v>-19.623000000000005</v>
      </c>
      <c r="BA49" s="537">
        <v>91.783000000000015</v>
      </c>
      <c r="BB49" s="246">
        <v>125.91100000000004</v>
      </c>
      <c r="BC49" s="246">
        <v>47.231999999999985</v>
      </c>
      <c r="BD49" s="246">
        <v>14.77699999999999</v>
      </c>
      <c r="BE49" s="246">
        <v>62.009000000000022</v>
      </c>
      <c r="BF49" s="246">
        <v>105.727</v>
      </c>
    </row>
    <row r="50" spans="2:58" s="20" customFormat="1" ht="4.5" customHeight="1">
      <c r="B50" s="6" t="s">
        <v>2</v>
      </c>
      <c r="C50" s="75"/>
      <c r="D50" s="75"/>
      <c r="E50" s="75"/>
      <c r="F50" s="120"/>
      <c r="G50" s="124"/>
      <c r="H50" s="75"/>
      <c r="I50" s="75"/>
      <c r="J50" s="75"/>
      <c r="K50" s="120"/>
      <c r="L50" s="124"/>
      <c r="M50" s="75"/>
      <c r="N50" s="75"/>
      <c r="O50" s="75"/>
      <c r="P50" s="120"/>
      <c r="Q50" s="124"/>
      <c r="R50" s="75"/>
      <c r="S50" s="75"/>
      <c r="T50" s="75"/>
      <c r="U50" s="120"/>
      <c r="V50" s="124"/>
      <c r="W50" s="75"/>
      <c r="X50" s="75"/>
      <c r="Y50" s="192"/>
      <c r="Z50" s="120"/>
      <c r="AA50" s="245"/>
      <c r="AB50" s="193"/>
      <c r="AC50" s="193"/>
      <c r="AD50" s="193"/>
      <c r="AE50" s="120"/>
      <c r="AF50" s="245"/>
      <c r="AG50" s="120"/>
      <c r="AH50" s="193"/>
      <c r="AI50" s="192"/>
      <c r="AJ50" s="120"/>
      <c r="AK50" s="245"/>
      <c r="AL50" s="245"/>
      <c r="AM50" s="193"/>
      <c r="AN50" s="192"/>
      <c r="AO50" s="245"/>
      <c r="AP50" s="120"/>
      <c r="AQ50" s="120"/>
      <c r="AR50" s="245"/>
      <c r="AS50" s="120"/>
      <c r="AT50" s="120"/>
      <c r="AU50" s="120"/>
      <c r="AV50" s="120"/>
      <c r="AW50" s="245"/>
      <c r="AX50" s="120"/>
      <c r="AY50" s="120"/>
      <c r="AZ50" s="120"/>
      <c r="BA50" s="120"/>
      <c r="BB50" s="245"/>
      <c r="BC50" s="120"/>
      <c r="BD50" s="120"/>
      <c r="BE50" s="120"/>
      <c r="BF50" s="120"/>
    </row>
    <row r="51" spans="2:58" s="20" customFormat="1" ht="15" customHeight="1">
      <c r="B51" s="79" t="s">
        <v>99</v>
      </c>
      <c r="C51" s="76"/>
      <c r="D51" s="76"/>
      <c r="E51" s="76"/>
      <c r="F51" s="82"/>
      <c r="G51" s="126"/>
      <c r="H51" s="76"/>
      <c r="I51" s="76"/>
      <c r="J51" s="76"/>
      <c r="K51" s="82"/>
      <c r="L51" s="126"/>
      <c r="M51" s="76"/>
      <c r="N51" s="76"/>
      <c r="O51" s="76"/>
      <c r="P51" s="82"/>
      <c r="Q51" s="126"/>
      <c r="R51" s="76"/>
      <c r="S51" s="76"/>
      <c r="T51" s="76"/>
      <c r="U51" s="82"/>
      <c r="V51" s="126"/>
      <c r="W51" s="76"/>
      <c r="X51" s="76"/>
      <c r="Y51" s="192"/>
      <c r="Z51" s="82"/>
      <c r="AA51" s="247"/>
      <c r="AB51" s="194"/>
      <c r="AC51" s="194"/>
      <c r="AD51" s="194"/>
      <c r="AE51" s="82"/>
      <c r="AF51" s="247"/>
      <c r="AG51" s="82"/>
      <c r="AH51" s="194"/>
      <c r="AI51" s="192"/>
      <c r="AJ51" s="82"/>
      <c r="AK51" s="247"/>
      <c r="AL51" s="193"/>
      <c r="AM51" s="194"/>
      <c r="AN51" s="192"/>
      <c r="AO51" s="247"/>
      <c r="AP51" s="82"/>
      <c r="AQ51" s="82"/>
      <c r="AR51" s="247"/>
      <c r="AS51" s="82"/>
      <c r="AT51" s="82"/>
      <c r="AU51" s="82"/>
      <c r="AV51" s="82"/>
      <c r="AW51" s="247"/>
      <c r="AX51" s="82"/>
      <c r="AY51" s="82"/>
      <c r="AZ51" s="82"/>
      <c r="BA51" s="82"/>
      <c r="BB51" s="247"/>
      <c r="BC51" s="82"/>
      <c r="BD51" s="82"/>
      <c r="BE51" s="82"/>
      <c r="BF51" s="82"/>
    </row>
    <row r="52" spans="2:58" s="20" customFormat="1" ht="15" customHeight="1">
      <c r="B52" s="12" t="s">
        <v>100</v>
      </c>
      <c r="C52" s="82">
        <v>0</v>
      </c>
      <c r="D52" s="70">
        <v>0</v>
      </c>
      <c r="E52" s="70">
        <v>0</v>
      </c>
      <c r="F52" s="83">
        <v>-10.199999999999999</v>
      </c>
      <c r="G52" s="128">
        <v>-10.199999999999999</v>
      </c>
      <c r="H52" s="82">
        <v>0</v>
      </c>
      <c r="I52" s="70">
        <v>0</v>
      </c>
      <c r="J52" s="70">
        <v>0</v>
      </c>
      <c r="K52" s="66">
        <v>-2.5</v>
      </c>
      <c r="L52" s="128">
        <v>-2.5</v>
      </c>
      <c r="M52" s="82">
        <v>0</v>
      </c>
      <c r="N52" s="82">
        <v>0</v>
      </c>
      <c r="O52" s="82">
        <v>0</v>
      </c>
      <c r="P52" s="66">
        <v>-2.5</v>
      </c>
      <c r="Q52" s="128">
        <v>0</v>
      </c>
      <c r="R52" s="82">
        <v>0</v>
      </c>
      <c r="S52" s="85">
        <v>0</v>
      </c>
      <c r="T52" s="85">
        <v>0</v>
      </c>
      <c r="U52" s="85">
        <f t="shared" ref="U52:U61" si="3">V52-R52-S52-T52</f>
        <v>0</v>
      </c>
      <c r="V52" s="128">
        <v>0</v>
      </c>
      <c r="W52" s="82">
        <v>0</v>
      </c>
      <c r="X52" s="85">
        <v>0</v>
      </c>
      <c r="Y52" s="197">
        <v>0</v>
      </c>
      <c r="Z52" s="249">
        <v>0</v>
      </c>
      <c r="AA52" s="253">
        <v>0</v>
      </c>
      <c r="AB52" s="82"/>
      <c r="AC52" s="82"/>
      <c r="AD52" s="82"/>
      <c r="AE52" s="197"/>
      <c r="AF52" s="253"/>
      <c r="AG52" s="197"/>
      <c r="AH52" s="82"/>
      <c r="AI52" s="192"/>
      <c r="AJ52" s="197"/>
      <c r="AK52" s="253"/>
      <c r="AL52" s="194"/>
      <c r="AM52" s="82"/>
      <c r="AN52" s="192"/>
      <c r="AO52" s="253"/>
      <c r="AP52" s="82"/>
      <c r="AQ52" s="82"/>
      <c r="AR52" s="253"/>
      <c r="AS52" s="82"/>
      <c r="AT52" s="82"/>
      <c r="AU52" s="82"/>
      <c r="AV52" s="82"/>
      <c r="AW52" s="253"/>
      <c r="AX52" s="82"/>
      <c r="AY52" s="82"/>
      <c r="AZ52" s="82"/>
      <c r="BA52" s="82"/>
      <c r="BB52" s="253"/>
      <c r="BC52" s="82"/>
      <c r="BD52" s="82"/>
      <c r="BE52" s="82"/>
      <c r="BF52" s="82"/>
    </row>
    <row r="53" spans="2:58" s="20" customFormat="1" ht="15" customHeight="1">
      <c r="B53" s="12" t="s">
        <v>253</v>
      </c>
      <c r="C53" s="82">
        <v>0</v>
      </c>
      <c r="D53" s="66">
        <v>-3.8</v>
      </c>
      <c r="E53" s="66">
        <v>3.8</v>
      </c>
      <c r="F53" s="70">
        <v>0</v>
      </c>
      <c r="G53" s="128"/>
      <c r="H53" s="82"/>
      <c r="I53" s="66">
        <v>-15</v>
      </c>
      <c r="J53" s="66">
        <v>-2.6</v>
      </c>
      <c r="K53" s="64">
        <v>17.600000000000001</v>
      </c>
      <c r="L53" s="128">
        <v>0</v>
      </c>
      <c r="M53" s="82">
        <v>0</v>
      </c>
      <c r="N53" s="82">
        <v>0</v>
      </c>
      <c r="O53" s="82">
        <v>0</v>
      </c>
      <c r="P53" s="64">
        <v>17.600000000000001</v>
      </c>
      <c r="Q53" s="128">
        <v>0</v>
      </c>
      <c r="R53" s="82">
        <v>0</v>
      </c>
      <c r="S53" s="85">
        <v>0</v>
      </c>
      <c r="T53" s="85">
        <v>0</v>
      </c>
      <c r="U53" s="85">
        <f t="shared" si="3"/>
        <v>0</v>
      </c>
      <c r="V53" s="128">
        <v>0</v>
      </c>
      <c r="W53" s="82">
        <v>0</v>
      </c>
      <c r="X53" s="85">
        <v>0</v>
      </c>
      <c r="Y53" s="197">
        <v>0</v>
      </c>
      <c r="Z53" s="243">
        <v>-2</v>
      </c>
      <c r="AA53" s="253">
        <v>-2</v>
      </c>
      <c r="AB53" s="82"/>
      <c r="AC53" s="82"/>
      <c r="AD53" s="82"/>
      <c r="AE53" s="192"/>
      <c r="AF53" s="253"/>
      <c r="AG53" s="192">
        <v>-3.9089999999999998</v>
      </c>
      <c r="AH53" s="83">
        <v>-3.9980000000000002</v>
      </c>
      <c r="AI53" s="192">
        <v>-3.9130000000000003</v>
      </c>
      <c r="AJ53" s="192">
        <v>-4.0960000000000001</v>
      </c>
      <c r="AK53" s="253">
        <v>-15.916</v>
      </c>
      <c r="AL53" s="83">
        <v>-0.107</v>
      </c>
      <c r="AM53" s="83">
        <v>-10.824</v>
      </c>
      <c r="AN53" s="192">
        <v>-2.1310000000000002</v>
      </c>
      <c r="AO53" s="253">
        <v>-17.609000000000002</v>
      </c>
      <c r="AP53" s="83">
        <v>-1.387</v>
      </c>
      <c r="AQ53" s="83">
        <v>0</v>
      </c>
      <c r="AR53" s="253">
        <v>0</v>
      </c>
      <c r="AS53" s="83">
        <v>-0.39</v>
      </c>
      <c r="AT53" s="83">
        <v>0.39</v>
      </c>
      <c r="AU53" s="83"/>
      <c r="AV53" s="83"/>
      <c r="AW53" s="253"/>
      <c r="AX53" s="83"/>
      <c r="AY53" s="83"/>
      <c r="AZ53" s="83"/>
      <c r="BA53" s="83"/>
      <c r="BB53" s="253"/>
      <c r="BC53" s="83"/>
      <c r="BD53" s="83"/>
      <c r="BE53" s="83"/>
      <c r="BF53" s="83"/>
    </row>
    <row r="54" spans="2:58" s="174" customFormat="1" ht="15" customHeight="1">
      <c r="B54" s="173" t="s">
        <v>275</v>
      </c>
      <c r="C54" s="82"/>
      <c r="D54" s="191"/>
      <c r="E54" s="191"/>
      <c r="F54" s="70"/>
      <c r="G54" s="128"/>
      <c r="H54" s="82"/>
      <c r="I54" s="191"/>
      <c r="J54" s="191"/>
      <c r="K54" s="180"/>
      <c r="L54" s="128"/>
      <c r="M54" s="82"/>
      <c r="N54" s="82"/>
      <c r="O54" s="82"/>
      <c r="P54" s="180"/>
      <c r="Q54" s="128"/>
      <c r="R54" s="82"/>
      <c r="S54" s="197"/>
      <c r="T54" s="197"/>
      <c r="U54" s="197"/>
      <c r="V54" s="128"/>
      <c r="W54" s="82"/>
      <c r="X54" s="197"/>
      <c r="Y54" s="197"/>
      <c r="Z54" s="243"/>
      <c r="AA54" s="253"/>
      <c r="AB54" s="82"/>
      <c r="AC54" s="82"/>
      <c r="AD54" s="82"/>
      <c r="AE54" s="192"/>
      <c r="AF54" s="253"/>
      <c r="AG54" s="192"/>
      <c r="AH54" s="83"/>
      <c r="AI54" s="192"/>
      <c r="AJ54" s="192"/>
      <c r="AK54" s="253"/>
      <c r="AL54" s="83"/>
      <c r="AM54" s="83"/>
      <c r="AN54" s="192"/>
      <c r="AO54" s="253"/>
      <c r="AP54" s="83">
        <v>-4.8449999999999998</v>
      </c>
      <c r="AQ54" s="83">
        <v>-5.38</v>
      </c>
      <c r="AR54" s="253">
        <v>-5.6790000000000003</v>
      </c>
      <c r="AS54" s="83"/>
      <c r="AT54" s="83">
        <v>-0.59199999999999997</v>
      </c>
      <c r="AU54" s="83">
        <v>-6.9000000000000061E-2</v>
      </c>
      <c r="AV54" s="83">
        <v>-0.66100000000000003</v>
      </c>
      <c r="AW54" s="253">
        <v>-0.85499999999999998</v>
      </c>
      <c r="AX54" s="83">
        <v>-0.14099999999999999</v>
      </c>
      <c r="AY54" s="83">
        <v>-0.13400000000000004</v>
      </c>
      <c r="AZ54" s="83">
        <v>-0.20399999999999996</v>
      </c>
      <c r="BA54" s="83">
        <v>-0.47899999999999998</v>
      </c>
      <c r="BB54" s="253">
        <v>-0.94499999999999995</v>
      </c>
      <c r="BC54" s="83">
        <v>-0.71399999999999997</v>
      </c>
      <c r="BD54" s="192">
        <v>-1.01</v>
      </c>
      <c r="BE54" s="83">
        <v>-1.724</v>
      </c>
      <c r="BF54" s="83">
        <v>-2.2999999999999998</v>
      </c>
    </row>
    <row r="55" spans="2:58" s="20" customFormat="1" ht="15" customHeight="1">
      <c r="B55" s="12" t="s">
        <v>254</v>
      </c>
      <c r="C55" s="74">
        <v>-15.8</v>
      </c>
      <c r="D55" s="66">
        <v>-18.099999999999998</v>
      </c>
      <c r="E55" s="66">
        <v>-42.7</v>
      </c>
      <c r="F55" s="66">
        <v>2.2999999999999972</v>
      </c>
      <c r="G55" s="100">
        <v>-74.3</v>
      </c>
      <c r="H55" s="74">
        <v>-7.1</v>
      </c>
      <c r="I55" s="66">
        <v>-24.4</v>
      </c>
      <c r="J55" s="66">
        <v>-17.200000000000003</v>
      </c>
      <c r="K55" s="66">
        <v>-11.299999999999997</v>
      </c>
      <c r="L55" s="100">
        <v>-60</v>
      </c>
      <c r="M55" s="74">
        <v>-11.3</v>
      </c>
      <c r="N55" s="74">
        <v>-12.444000000000001</v>
      </c>
      <c r="O55" s="74">
        <v>-18.555999999999997</v>
      </c>
      <c r="P55" s="66">
        <v>-11.299999999999997</v>
      </c>
      <c r="Q55" s="100">
        <v>-56.7</v>
      </c>
      <c r="R55" s="74">
        <v>-16.2</v>
      </c>
      <c r="S55" s="74">
        <v>-11.600000000000001</v>
      </c>
      <c r="T55" s="74">
        <v>-13.099999999999998</v>
      </c>
      <c r="U55" s="74">
        <f t="shared" si="3"/>
        <v>-14.200000000000006</v>
      </c>
      <c r="V55" s="100">
        <v>-55.1</v>
      </c>
      <c r="W55" s="74">
        <v>-12.951000000000001</v>
      </c>
      <c r="X55" s="74">
        <v>-9.9</v>
      </c>
      <c r="Y55" s="192">
        <v>-12.800000000000002</v>
      </c>
      <c r="Z55" s="243">
        <v>-7.1529999999999987</v>
      </c>
      <c r="AA55" s="248">
        <v>-42.179000000000002</v>
      </c>
      <c r="AB55" s="243">
        <v>-21.547999999999998</v>
      </c>
      <c r="AC55" s="243">
        <v>-26.607000000000003</v>
      </c>
      <c r="AD55" s="192">
        <v>-15.908999999999992</v>
      </c>
      <c r="AE55" s="192">
        <v>-9.6530000000000058</v>
      </c>
      <c r="AF55" s="364">
        <v>-73.716999999999999</v>
      </c>
      <c r="AG55" s="192">
        <v>-8.5909999999999993</v>
      </c>
      <c r="AH55" s="192">
        <v>-9.5890000000000004</v>
      </c>
      <c r="AI55" s="192">
        <v>-16.96</v>
      </c>
      <c r="AJ55" s="192">
        <v>-20.167000000000002</v>
      </c>
      <c r="AK55" s="364">
        <v>-55.307000000000002</v>
      </c>
      <c r="AL55" s="192">
        <v>-13.79</v>
      </c>
      <c r="AM55" s="192">
        <v>-4.9770000000000003</v>
      </c>
      <c r="AN55" s="192">
        <v>-21.712999999999997</v>
      </c>
      <c r="AO55" s="364">
        <v>-44.487000000000002</v>
      </c>
      <c r="AP55" s="499">
        <v>-40.270000000000003</v>
      </c>
      <c r="AQ55" s="192">
        <v>-59.064999999999998</v>
      </c>
      <c r="AR55" s="364">
        <v>-88.751999999999995</v>
      </c>
      <c r="AS55" s="192">
        <v>-30.143000000000001</v>
      </c>
      <c r="AT55" s="192">
        <v>-6.705999999999996</v>
      </c>
      <c r="AU55" s="192">
        <v>-12.491000000000007</v>
      </c>
      <c r="AV55" s="192">
        <v>-49.34</v>
      </c>
      <c r="AW55" s="364">
        <v>-68.700999999999993</v>
      </c>
      <c r="AX55" s="192">
        <v>-12.843999999999999</v>
      </c>
      <c r="AY55" s="192">
        <v>-10.362</v>
      </c>
      <c r="AZ55" s="192">
        <v>-5.0489999999999995</v>
      </c>
      <c r="BA55" s="192">
        <v>-28.254999999999999</v>
      </c>
      <c r="BB55" s="364">
        <v>-36.527000000000001</v>
      </c>
      <c r="BC55" s="192">
        <v>-3.8620000000000001</v>
      </c>
      <c r="BD55" s="192">
        <v>-1.9649999999999999</v>
      </c>
      <c r="BE55" s="192">
        <v>-5.827</v>
      </c>
      <c r="BF55" s="192">
        <v>-8.3000000000000007</v>
      </c>
    </row>
    <row r="56" spans="2:58" s="20" customFormat="1" ht="15" customHeight="1">
      <c r="B56" s="12" t="s">
        <v>255</v>
      </c>
      <c r="C56" s="85">
        <v>0</v>
      </c>
      <c r="D56" s="66">
        <v>-25.7</v>
      </c>
      <c r="E56" s="66">
        <v>-10.000000000000004</v>
      </c>
      <c r="F56" s="66">
        <v>-2.5</v>
      </c>
      <c r="G56" s="100">
        <v>-38.200000000000003</v>
      </c>
      <c r="H56" s="74">
        <v>-0.8</v>
      </c>
      <c r="I56" s="70">
        <v>0</v>
      </c>
      <c r="J56" s="70">
        <v>0</v>
      </c>
      <c r="K56" s="66">
        <v>-1.7</v>
      </c>
      <c r="L56" s="100">
        <v>-2.5</v>
      </c>
      <c r="M56" s="74">
        <v>-2</v>
      </c>
      <c r="N56" s="74">
        <v>-0.36699999999999999</v>
      </c>
      <c r="O56" s="74">
        <v>-0.13300000000000001</v>
      </c>
      <c r="P56" s="66">
        <v>-1.7</v>
      </c>
      <c r="Q56" s="100">
        <v>-2.5</v>
      </c>
      <c r="R56" s="85">
        <v>0</v>
      </c>
      <c r="S56" s="74">
        <v>-0.2</v>
      </c>
      <c r="T56" s="85">
        <v>0</v>
      </c>
      <c r="U56" s="85">
        <f t="shared" si="3"/>
        <v>0</v>
      </c>
      <c r="V56" s="100">
        <v>-0.2</v>
      </c>
      <c r="W56" s="85">
        <v>0</v>
      </c>
      <c r="X56" s="85">
        <v>0</v>
      </c>
      <c r="Y56" s="197">
        <v>0</v>
      </c>
      <c r="Z56" s="243">
        <v>-5.0000000000000001E-3</v>
      </c>
      <c r="AA56" s="248">
        <v>-5.0000000000000001E-3</v>
      </c>
      <c r="AB56" s="249"/>
      <c r="AC56" s="243">
        <v>-2.5000000000000001E-2</v>
      </c>
      <c r="AD56" s="192">
        <v>-1.9000000000000001</v>
      </c>
      <c r="AE56" s="192">
        <v>0.58699999999999997</v>
      </c>
      <c r="AF56" s="364">
        <v>-1.3380000000000001</v>
      </c>
      <c r="AG56" s="192">
        <v>-2E-3</v>
      </c>
      <c r="AH56" s="417">
        <v>-1E-3</v>
      </c>
      <c r="AI56" s="192">
        <v>0</v>
      </c>
      <c r="AJ56" s="192">
        <v>-3.141</v>
      </c>
      <c r="AK56" s="364">
        <v>-3.1440000000000001</v>
      </c>
      <c r="AL56" s="417">
        <v>-2.0760000000000001</v>
      </c>
      <c r="AM56" s="417">
        <v>-9.9999999999988987E-4</v>
      </c>
      <c r="AN56" s="192">
        <v>-3.0000000000001137E-3</v>
      </c>
      <c r="AO56" s="364">
        <v>-2.081</v>
      </c>
      <c r="AP56" s="499">
        <v>-0.125</v>
      </c>
      <c r="AQ56" s="192">
        <v>-0.125</v>
      </c>
      <c r="AR56" s="364">
        <v>-0.125</v>
      </c>
      <c r="AS56" s="540"/>
      <c r="AT56" s="127">
        <v>-2.6440000000000001</v>
      </c>
      <c r="AU56" s="197">
        <v>0</v>
      </c>
      <c r="AV56" s="192">
        <v>-2.6440000000000001</v>
      </c>
      <c r="AW56" s="364">
        <v>-0.67</v>
      </c>
      <c r="AX56" s="540"/>
      <c r="AY56" s="540">
        <v>0</v>
      </c>
      <c r="AZ56" s="197"/>
      <c r="BA56" s="192"/>
      <c r="BB56" s="364"/>
      <c r="BC56" s="127"/>
      <c r="BD56" s="192">
        <v>-0.72499999999999998</v>
      </c>
      <c r="BE56" s="127">
        <v>-0.72499999999999998</v>
      </c>
      <c r="BF56" s="127">
        <v>-0.72499999999999998</v>
      </c>
    </row>
    <row r="57" spans="2:58" s="174" customFormat="1" ht="15" customHeight="1">
      <c r="B57" s="173" t="s">
        <v>328</v>
      </c>
      <c r="C57" s="197"/>
      <c r="D57" s="191"/>
      <c r="E57" s="191"/>
      <c r="F57" s="191"/>
      <c r="G57" s="100"/>
      <c r="H57" s="192"/>
      <c r="I57" s="70"/>
      <c r="J57" s="70"/>
      <c r="K57" s="191"/>
      <c r="L57" s="100"/>
      <c r="M57" s="192"/>
      <c r="N57" s="192"/>
      <c r="O57" s="192"/>
      <c r="P57" s="191"/>
      <c r="Q57" s="100"/>
      <c r="R57" s="197"/>
      <c r="S57" s="192"/>
      <c r="T57" s="197"/>
      <c r="U57" s="197"/>
      <c r="V57" s="100"/>
      <c r="W57" s="197"/>
      <c r="X57" s="197"/>
      <c r="Y57" s="197"/>
      <c r="Z57" s="243"/>
      <c r="AA57" s="248"/>
      <c r="AB57" s="249"/>
      <c r="AC57" s="243"/>
      <c r="AD57" s="192"/>
      <c r="AE57" s="192"/>
      <c r="AF57" s="364"/>
      <c r="AG57" s="192"/>
      <c r="AH57" s="417"/>
      <c r="AI57" s="192"/>
      <c r="AJ57" s="192"/>
      <c r="AK57" s="364"/>
      <c r="AL57" s="417"/>
      <c r="AM57" s="417"/>
      <c r="AN57" s="192"/>
      <c r="AO57" s="364"/>
      <c r="AP57" s="499"/>
      <c r="AQ57" s="192"/>
      <c r="AR57" s="364"/>
      <c r="AS57" s="197"/>
      <c r="AT57" s="197"/>
      <c r="AU57" s="197"/>
      <c r="AV57" s="192"/>
      <c r="AW57" s="364"/>
      <c r="AX57" s="197"/>
      <c r="AY57" s="197"/>
      <c r="AZ57" s="197"/>
      <c r="BA57" s="192"/>
      <c r="BB57" s="364"/>
      <c r="BC57" s="197"/>
      <c r="BD57" s="417">
        <v>-8.6440000000000001</v>
      </c>
      <c r="BE57" s="417">
        <v>-8.6440000000000001</v>
      </c>
      <c r="BF57" s="417"/>
    </row>
    <row r="58" spans="2:58" s="20" customFormat="1" ht="15" customHeight="1">
      <c r="B58" s="12" t="s">
        <v>159</v>
      </c>
      <c r="C58" s="74">
        <v>1.8</v>
      </c>
      <c r="D58" s="66">
        <v>4.2</v>
      </c>
      <c r="E58" s="66">
        <v>-1.7999999999999998</v>
      </c>
      <c r="F58" s="66">
        <v>9.6</v>
      </c>
      <c r="G58" s="100">
        <v>13.8</v>
      </c>
      <c r="H58" s="74">
        <v>2</v>
      </c>
      <c r="I58" s="66">
        <v>79.599999999999994</v>
      </c>
      <c r="J58" s="66">
        <v>16.900000000000006</v>
      </c>
      <c r="K58" s="66">
        <v>1.9000000000000057</v>
      </c>
      <c r="L58" s="100">
        <v>100.4</v>
      </c>
      <c r="M58" s="74">
        <v>0.4</v>
      </c>
      <c r="N58" s="74">
        <v>4.8540000000000001</v>
      </c>
      <c r="O58" s="74">
        <v>1.8459999999999992</v>
      </c>
      <c r="P58" s="66">
        <v>1.9000000000000057</v>
      </c>
      <c r="Q58" s="100">
        <v>7.6</v>
      </c>
      <c r="R58" s="74">
        <v>8.4</v>
      </c>
      <c r="S58" s="74">
        <v>27.300000000000004</v>
      </c>
      <c r="T58" s="74">
        <v>-0.40000000000000746</v>
      </c>
      <c r="U58" s="74">
        <f t="shared" si="3"/>
        <v>3.9000000000000075</v>
      </c>
      <c r="V58" s="100">
        <v>39.200000000000003</v>
      </c>
      <c r="W58" s="74">
        <v>5.633</v>
      </c>
      <c r="X58" s="74">
        <v>4.8000000000000007</v>
      </c>
      <c r="Y58" s="192">
        <v>-4.2000000000000011</v>
      </c>
      <c r="Z58" s="243">
        <v>4.4750000000000005</v>
      </c>
      <c r="AA58" s="248">
        <v>6.9640000000000004</v>
      </c>
      <c r="AB58" s="243">
        <v>2.0379999999999998</v>
      </c>
      <c r="AC58" s="243">
        <v>-0.68699999999999983</v>
      </c>
      <c r="AD58" s="192">
        <v>0.90300000000000002</v>
      </c>
      <c r="AE58" s="192">
        <v>-0.90999999999999992</v>
      </c>
      <c r="AF58" s="364">
        <v>1.3440000000000001</v>
      </c>
      <c r="AG58" s="192">
        <v>10.159000000000001</v>
      </c>
      <c r="AH58" s="192">
        <v>1.0019999999999989</v>
      </c>
      <c r="AI58" s="192">
        <v>-0.39899999999999913</v>
      </c>
      <c r="AJ58" s="192">
        <v>31.094999999999999</v>
      </c>
      <c r="AK58" s="364">
        <v>41.82</v>
      </c>
      <c r="AL58" s="192">
        <v>2.4510000000000001</v>
      </c>
      <c r="AM58" s="192">
        <v>1.9849999999999999</v>
      </c>
      <c r="AN58" s="192">
        <v>-9.9999999999997868E-3</v>
      </c>
      <c r="AO58" s="364">
        <v>8.5050000000000008</v>
      </c>
      <c r="AP58" s="499">
        <v>0.628</v>
      </c>
      <c r="AQ58" s="192">
        <v>1.073</v>
      </c>
      <c r="AR58" s="364">
        <v>14.3</v>
      </c>
      <c r="AS58" s="192">
        <v>12.579000000000001</v>
      </c>
      <c r="AT58" s="192">
        <v>0.8149999999999995</v>
      </c>
      <c r="AU58" s="192">
        <v>2.8179999999999996</v>
      </c>
      <c r="AV58" s="192">
        <v>16.212</v>
      </c>
      <c r="AW58" s="364">
        <v>19.411000000000001</v>
      </c>
      <c r="AX58" s="192">
        <v>2.5819999999999999</v>
      </c>
      <c r="AY58" s="192">
        <v>7.726</v>
      </c>
      <c r="AZ58" s="192">
        <v>-1.032</v>
      </c>
      <c r="BA58" s="192">
        <v>9.2759999999999998</v>
      </c>
      <c r="BB58" s="364">
        <v>10.355</v>
      </c>
      <c r="BC58" s="192">
        <v>3.2000000000000001E-2</v>
      </c>
      <c r="BD58" s="192">
        <v>0.61499999999999999</v>
      </c>
      <c r="BE58" s="192">
        <v>0.64700000000000002</v>
      </c>
      <c r="BF58" s="192">
        <v>0.66300000000000003</v>
      </c>
    </row>
    <row r="59" spans="2:58" s="20" customFormat="1" ht="15" customHeight="1">
      <c r="B59" s="12" t="s">
        <v>101</v>
      </c>
      <c r="C59" s="74">
        <v>-13.9</v>
      </c>
      <c r="D59" s="66">
        <v>-12.299999999999999</v>
      </c>
      <c r="E59" s="66">
        <v>14.1</v>
      </c>
      <c r="F59" s="66">
        <v>-7.7999999999999989</v>
      </c>
      <c r="G59" s="100">
        <v>-19.899999999999999</v>
      </c>
      <c r="H59" s="85">
        <v>0</v>
      </c>
      <c r="I59" s="66">
        <v>14.3</v>
      </c>
      <c r="J59" s="70">
        <v>0</v>
      </c>
      <c r="K59" s="70">
        <v>0</v>
      </c>
      <c r="L59" s="100">
        <v>14.3</v>
      </c>
      <c r="M59" s="85">
        <v>0</v>
      </c>
      <c r="N59" s="85">
        <v>0</v>
      </c>
      <c r="O59" s="85">
        <v>0</v>
      </c>
      <c r="P59" s="70">
        <v>0</v>
      </c>
      <c r="Q59" s="100">
        <v>0</v>
      </c>
      <c r="R59" s="85">
        <v>0</v>
      </c>
      <c r="S59" s="85">
        <v>0</v>
      </c>
      <c r="T59" s="85">
        <v>0</v>
      </c>
      <c r="U59" s="85">
        <f t="shared" si="3"/>
        <v>0</v>
      </c>
      <c r="V59" s="127">
        <v>0</v>
      </c>
      <c r="W59" s="85">
        <v>0</v>
      </c>
      <c r="X59" s="85">
        <v>0</v>
      </c>
      <c r="Y59" s="197">
        <v>0</v>
      </c>
      <c r="Z59" s="249">
        <v>0</v>
      </c>
      <c r="AA59" s="250"/>
      <c r="AB59" s="249"/>
      <c r="AC59" s="249"/>
      <c r="AD59" s="197"/>
      <c r="AE59" s="197"/>
      <c r="AF59" s="365"/>
      <c r="AG59" s="197"/>
      <c r="AH59" s="197"/>
      <c r="AI59" s="192"/>
      <c r="AJ59" s="197"/>
      <c r="AK59" s="365"/>
      <c r="AL59" s="197"/>
      <c r="AM59" s="197"/>
      <c r="AN59" s="192"/>
      <c r="AO59" s="365"/>
      <c r="AP59" s="501"/>
      <c r="AQ59" s="197"/>
      <c r="AR59" s="365"/>
      <c r="AS59" s="197"/>
      <c r="AT59" s="197">
        <v>0</v>
      </c>
      <c r="AU59" s="197"/>
      <c r="AV59" s="197"/>
      <c r="AW59" s="365"/>
      <c r="AX59" s="197"/>
      <c r="AY59" s="197">
        <v>0</v>
      </c>
      <c r="AZ59" s="197"/>
      <c r="BA59" s="197"/>
      <c r="BB59" s="365"/>
      <c r="BC59" s="197"/>
      <c r="BD59" s="192">
        <v>0</v>
      </c>
      <c r="BE59" s="197"/>
      <c r="BF59" s="197"/>
    </row>
    <row r="60" spans="2:58" s="174" customFormat="1" ht="15" customHeight="1">
      <c r="B60" s="173" t="s">
        <v>291</v>
      </c>
      <c r="C60" s="192"/>
      <c r="D60" s="191"/>
      <c r="E60" s="191"/>
      <c r="F60" s="191"/>
      <c r="G60" s="100"/>
      <c r="H60" s="197"/>
      <c r="I60" s="191"/>
      <c r="J60" s="70"/>
      <c r="K60" s="70"/>
      <c r="L60" s="100"/>
      <c r="M60" s="197"/>
      <c r="N60" s="197"/>
      <c r="O60" s="197"/>
      <c r="P60" s="70"/>
      <c r="Q60" s="100"/>
      <c r="R60" s="197"/>
      <c r="S60" s="197"/>
      <c r="T60" s="197"/>
      <c r="U60" s="197"/>
      <c r="V60" s="127"/>
      <c r="W60" s="197"/>
      <c r="X60" s="197"/>
      <c r="Y60" s="197"/>
      <c r="Z60" s="249"/>
      <c r="AA60" s="250"/>
      <c r="AB60" s="249"/>
      <c r="AC60" s="249"/>
      <c r="AD60" s="197"/>
      <c r="AE60" s="197"/>
      <c r="AF60" s="365"/>
      <c r="AG60" s="197"/>
      <c r="AH60" s="197"/>
      <c r="AI60" s="192"/>
      <c r="AJ60" s="197"/>
      <c r="AK60" s="365"/>
      <c r="AL60" s="197"/>
      <c r="AM60" s="197"/>
      <c r="AN60" s="192"/>
      <c r="AO60" s="365"/>
      <c r="AP60" s="501">
        <v>329.35</v>
      </c>
      <c r="AQ60" s="197">
        <v>329.35</v>
      </c>
      <c r="AR60" s="365">
        <v>329.35</v>
      </c>
      <c r="AS60" s="197"/>
      <c r="AT60" s="197">
        <v>0</v>
      </c>
      <c r="AU60" s="197">
        <v>0</v>
      </c>
      <c r="AV60" s="197">
        <v>0</v>
      </c>
      <c r="AW60" s="365">
        <v>0</v>
      </c>
      <c r="AX60" s="197"/>
      <c r="AY60" s="197">
        <v>0</v>
      </c>
      <c r="AZ60" s="197"/>
      <c r="BA60" s="197"/>
      <c r="BB60" s="365"/>
      <c r="BC60" s="197"/>
      <c r="BD60" s="192">
        <v>0</v>
      </c>
      <c r="BE60" s="197"/>
      <c r="BF60" s="197"/>
    </row>
    <row r="61" spans="2:58" s="20" customFormat="1" ht="15" customHeight="1">
      <c r="B61" s="12" t="s">
        <v>102</v>
      </c>
      <c r="C61" s="74">
        <v>0.6</v>
      </c>
      <c r="D61" s="66">
        <v>-1.2999999999999998</v>
      </c>
      <c r="E61" s="66">
        <v>-25.7</v>
      </c>
      <c r="F61" s="66">
        <v>45.599999999999994</v>
      </c>
      <c r="G61" s="100">
        <v>19.2</v>
      </c>
      <c r="H61" s="74">
        <v>-0.5</v>
      </c>
      <c r="I61" s="66">
        <v>-14.2</v>
      </c>
      <c r="J61" s="66">
        <v>4.5999999999999996</v>
      </c>
      <c r="K61" s="66">
        <v>1.5</v>
      </c>
      <c r="L61" s="100">
        <v>-8.6</v>
      </c>
      <c r="M61" s="74">
        <v>-0.4</v>
      </c>
      <c r="N61" s="74">
        <v>18.003</v>
      </c>
      <c r="O61" s="74">
        <v>-4.8030000000000008</v>
      </c>
      <c r="P61" s="66">
        <v>1.5</v>
      </c>
      <c r="Q61" s="100">
        <v>9.9</v>
      </c>
      <c r="R61" s="74">
        <v>-2.9</v>
      </c>
      <c r="S61" s="74">
        <v>-15.700000000000001</v>
      </c>
      <c r="T61" s="74">
        <v>21.4</v>
      </c>
      <c r="U61" s="74">
        <f t="shared" si="3"/>
        <v>-0.69999999999999574</v>
      </c>
      <c r="V61" s="100">
        <v>2.1</v>
      </c>
      <c r="W61" s="74">
        <v>-0.61699999999999999</v>
      </c>
      <c r="X61" s="74">
        <v>-25</v>
      </c>
      <c r="Y61" s="192">
        <v>42</v>
      </c>
      <c r="Z61" s="243">
        <v>0.76399999999999935</v>
      </c>
      <c r="AA61" s="248">
        <v>17.152000000000001</v>
      </c>
      <c r="AB61" s="243">
        <v>-1.5549999999999999</v>
      </c>
      <c r="AC61" s="243">
        <v>-39.942</v>
      </c>
      <c r="AD61" s="192">
        <v>27.743000000000002</v>
      </c>
      <c r="AE61" s="192">
        <v>-33.568000000000005</v>
      </c>
      <c r="AF61" s="364">
        <v>-47.322000000000003</v>
      </c>
      <c r="AG61" s="192">
        <v>-4.4000000000000004</v>
      </c>
      <c r="AH61" s="192">
        <v>-14.307</v>
      </c>
      <c r="AI61" s="192">
        <v>22.807000000000002</v>
      </c>
      <c r="AJ61" s="192">
        <v>-7.504999999999999</v>
      </c>
      <c r="AK61" s="364">
        <v>-3.4049999999999998</v>
      </c>
      <c r="AL61" s="192">
        <v>-24.024000000000001</v>
      </c>
      <c r="AM61" s="192">
        <v>-4.5279999999999987</v>
      </c>
      <c r="AN61" s="192">
        <v>-1.8590000000000018</v>
      </c>
      <c r="AO61" s="364">
        <v>30.215</v>
      </c>
      <c r="AP61" s="499">
        <v>-39.179000000000002</v>
      </c>
      <c r="AQ61" s="192">
        <v>-47.668999999999997</v>
      </c>
      <c r="AR61" s="364">
        <v>-19.643999999999998</v>
      </c>
      <c r="AS61" s="192">
        <v>-67.866</v>
      </c>
      <c r="AT61" s="192">
        <v>35.953000000000003</v>
      </c>
      <c r="AU61" s="192">
        <v>1.3829999999999991</v>
      </c>
      <c r="AV61" s="192">
        <v>-30.53</v>
      </c>
      <c r="AW61" s="364">
        <v>-37.478999999999999</v>
      </c>
      <c r="AX61" s="192">
        <v>-9.9870000000000001</v>
      </c>
      <c r="AY61" s="192">
        <v>-26.725000000000001</v>
      </c>
      <c r="AZ61" s="192">
        <v>-14.665999999999997</v>
      </c>
      <c r="BA61" s="192">
        <v>-51.378</v>
      </c>
      <c r="BB61" s="364">
        <v>-58.552999999999997</v>
      </c>
      <c r="BC61" s="192">
        <v>-37.414999999999999</v>
      </c>
      <c r="BD61" s="192">
        <v>-9.1750000000000043</v>
      </c>
      <c r="BE61" s="192">
        <v>-46.59</v>
      </c>
      <c r="BF61" s="192">
        <v>-70.593999999999994</v>
      </c>
    </row>
    <row r="62" spans="2:58" s="20" customFormat="1" ht="4.5" customHeight="1">
      <c r="B62" s="5"/>
      <c r="C62" s="76"/>
      <c r="D62" s="66"/>
      <c r="E62" s="76"/>
      <c r="F62" s="82"/>
      <c r="G62" s="126"/>
      <c r="H62" s="76"/>
      <c r="I62" s="66"/>
      <c r="J62" s="66"/>
      <c r="K62" s="82"/>
      <c r="L62" s="126"/>
      <c r="M62" s="76"/>
      <c r="N62" s="76"/>
      <c r="O62" s="76"/>
      <c r="P62" s="82"/>
      <c r="Q62" s="126"/>
      <c r="R62" s="76"/>
      <c r="S62" s="76"/>
      <c r="T62" s="76"/>
      <c r="U62" s="82"/>
      <c r="V62" s="126"/>
      <c r="W62" s="76"/>
      <c r="X62" s="76"/>
      <c r="Y62" s="192"/>
      <c r="Z62" s="82"/>
      <c r="AA62" s="247"/>
      <c r="AB62" s="194"/>
      <c r="AC62" s="194"/>
      <c r="AD62" s="194"/>
      <c r="AE62" s="82"/>
      <c r="AF62" s="247"/>
      <c r="AG62" s="82"/>
      <c r="AH62" s="194"/>
      <c r="AI62" s="192"/>
      <c r="AJ62" s="82"/>
      <c r="AK62" s="247"/>
      <c r="AL62" s="194"/>
      <c r="AM62" s="194"/>
      <c r="AN62" s="192"/>
      <c r="AO62" s="247"/>
      <c r="AP62" s="82"/>
      <c r="AQ62" s="82"/>
      <c r="AR62" s="247"/>
      <c r="AS62" s="82"/>
      <c r="AT62" s="82"/>
      <c r="AU62" s="82"/>
      <c r="AV62" s="82"/>
      <c r="AW62" s="247"/>
      <c r="AX62" s="82"/>
      <c r="AY62" s="82"/>
      <c r="AZ62" s="82"/>
      <c r="BA62" s="82"/>
      <c r="BB62" s="247"/>
      <c r="BC62" s="82"/>
      <c r="BD62" s="192"/>
      <c r="BE62" s="82"/>
      <c r="BF62" s="82"/>
    </row>
    <row r="63" spans="2:58" s="20" customFormat="1" ht="15" customHeight="1">
      <c r="B63" s="34" t="s">
        <v>103</v>
      </c>
      <c r="C63" s="77">
        <v>-27.299999999999997</v>
      </c>
      <c r="D63" s="77">
        <v>-56.999999999999986</v>
      </c>
      <c r="E63" s="77">
        <v>-62.3</v>
      </c>
      <c r="F63" s="121">
        <v>36.999999999999993</v>
      </c>
      <c r="G63" s="125">
        <v>-109.60000000000001</v>
      </c>
      <c r="H63" s="77">
        <v>-6.3999999999999995</v>
      </c>
      <c r="I63" s="77">
        <v>40.299999999999997</v>
      </c>
      <c r="J63" s="77">
        <v>1.7000000000000011</v>
      </c>
      <c r="K63" s="121">
        <v>5.5000000000000098</v>
      </c>
      <c r="L63" s="125">
        <v>41.1</v>
      </c>
      <c r="M63" s="77">
        <v>-13.3</v>
      </c>
      <c r="N63" s="77">
        <v>10.045999999999999</v>
      </c>
      <c r="O63" s="77">
        <v>-21.645999999999997</v>
      </c>
      <c r="P63" s="121">
        <v>5.5000000000000098</v>
      </c>
      <c r="Q63" s="125">
        <v>-41.7</v>
      </c>
      <c r="R63" s="77">
        <v>-10.8</v>
      </c>
      <c r="S63" s="77">
        <v>-9.9999999999999645E-2</v>
      </c>
      <c r="T63" s="77">
        <v>7.9</v>
      </c>
      <c r="U63" s="121">
        <f>V63-R63-S63-T63</f>
        <v>-11</v>
      </c>
      <c r="V63" s="125">
        <v>-14</v>
      </c>
      <c r="W63" s="77">
        <v>-7.9350000000000005</v>
      </c>
      <c r="X63" s="77">
        <v>-30.1</v>
      </c>
      <c r="Y63" s="199">
        <v>25</v>
      </c>
      <c r="Z63" s="252">
        <v>-3.9189999999999996</v>
      </c>
      <c r="AA63" s="246">
        <v>-20.068000000000005</v>
      </c>
      <c r="AB63" s="195">
        <v>-21.064999999999998</v>
      </c>
      <c r="AC63" s="195">
        <v>-67.260999999999996</v>
      </c>
      <c r="AD63" s="195">
        <v>10.837000000000003</v>
      </c>
      <c r="AE63" s="252">
        <v>-43.544000000000011</v>
      </c>
      <c r="AF63" s="246">
        <v>-121.033</v>
      </c>
      <c r="AG63" s="252">
        <v>-6.7430000000000003</v>
      </c>
      <c r="AH63" s="195">
        <v>-26.893000000000001</v>
      </c>
      <c r="AI63" s="195">
        <v>1.5350000000000037</v>
      </c>
      <c r="AJ63" s="252">
        <v>-3.8140000000000036</v>
      </c>
      <c r="AK63" s="246">
        <v>-35.952000000000005</v>
      </c>
      <c r="AL63" s="195">
        <v>-37.545999999999999</v>
      </c>
      <c r="AM63" s="195">
        <v>-18.344999999999999</v>
      </c>
      <c r="AN63" s="195">
        <v>-25.716000000000001</v>
      </c>
      <c r="AO63" s="246">
        <v>-25.457000000000004</v>
      </c>
      <c r="AP63" s="246">
        <v>244.172</v>
      </c>
      <c r="AQ63" s="537">
        <v>218.18400000000003</v>
      </c>
      <c r="AR63" s="246">
        <v>229.45000000000002</v>
      </c>
      <c r="AS63" s="539">
        <v>-85.82</v>
      </c>
      <c r="AT63" s="246">
        <v>27.216000000000008</v>
      </c>
      <c r="AU63" s="537">
        <v>-8.3590000000000089</v>
      </c>
      <c r="AV63" s="537">
        <v>-66.963000000000008</v>
      </c>
      <c r="AW63" s="246">
        <v>-88.293999999999997</v>
      </c>
      <c r="AX63" s="539">
        <v>-20.39</v>
      </c>
      <c r="AY63" s="539">
        <v>-29.495000000000001</v>
      </c>
      <c r="AZ63" s="121">
        <v>-20.950999999999997</v>
      </c>
      <c r="BA63" s="537">
        <v>-70.835999999999999</v>
      </c>
      <c r="BB63" s="246">
        <v>-85.67</v>
      </c>
      <c r="BC63" s="246">
        <v>-41.959000000000003</v>
      </c>
      <c r="BD63" s="246">
        <v>-20.904000000000003</v>
      </c>
      <c r="BE63" s="246">
        <v>-62.863000000000007</v>
      </c>
      <c r="BF63" s="246">
        <v>-81.256</v>
      </c>
    </row>
    <row r="64" spans="2:58" s="20" customFormat="1" ht="4.5" customHeight="1">
      <c r="B64" s="5"/>
      <c r="C64" s="76"/>
      <c r="D64" s="76"/>
      <c r="E64" s="76"/>
      <c r="F64" s="82"/>
      <c r="G64" s="126"/>
      <c r="H64" s="76"/>
      <c r="I64" s="76"/>
      <c r="J64" s="76"/>
      <c r="K64" s="82"/>
      <c r="L64" s="126"/>
      <c r="M64" s="76"/>
      <c r="N64" s="76"/>
      <c r="O64" s="76"/>
      <c r="P64" s="82"/>
      <c r="Q64" s="126"/>
      <c r="R64" s="76"/>
      <c r="S64" s="76"/>
      <c r="T64" s="76"/>
      <c r="U64" s="82"/>
      <c r="V64" s="126"/>
      <c r="W64" s="76"/>
      <c r="X64" s="76"/>
      <c r="Y64" s="192"/>
      <c r="Z64" s="82"/>
      <c r="AA64" s="247"/>
      <c r="AB64" s="194"/>
      <c r="AC64" s="194"/>
      <c r="AD64" s="194"/>
      <c r="AE64" s="82"/>
      <c r="AF64" s="247"/>
      <c r="AG64" s="82"/>
      <c r="AH64" s="194"/>
      <c r="AI64" s="194"/>
      <c r="AJ64" s="82"/>
      <c r="AK64" s="247"/>
      <c r="AL64" s="195"/>
      <c r="AM64" s="194"/>
      <c r="AN64" s="194"/>
      <c r="AO64" s="247"/>
      <c r="AP64" s="82"/>
      <c r="AQ64" s="82"/>
      <c r="AR64" s="247"/>
      <c r="AS64" s="82"/>
      <c r="AT64" s="82"/>
      <c r="AU64" s="82"/>
      <c r="AV64" s="82"/>
      <c r="AW64" s="247"/>
      <c r="AX64" s="82"/>
      <c r="AY64" s="82"/>
      <c r="AZ64" s="82"/>
      <c r="BA64" s="82"/>
      <c r="BB64" s="247"/>
      <c r="BC64" s="82"/>
      <c r="BD64" s="82"/>
      <c r="BE64" s="82"/>
      <c r="BF64" s="82"/>
    </row>
    <row r="65" spans="2:58" s="20" customFormat="1" ht="15" customHeight="1">
      <c r="B65" s="79" t="s">
        <v>104</v>
      </c>
      <c r="C65" s="75"/>
      <c r="D65" s="75"/>
      <c r="E65" s="75"/>
      <c r="F65" s="120"/>
      <c r="G65" s="124"/>
      <c r="H65" s="75"/>
      <c r="I65" s="75"/>
      <c r="J65" s="75"/>
      <c r="K65" s="120"/>
      <c r="L65" s="124"/>
      <c r="M65" s="75"/>
      <c r="N65" s="75"/>
      <c r="O65" s="75"/>
      <c r="P65" s="120"/>
      <c r="Q65" s="124"/>
      <c r="R65" s="75"/>
      <c r="S65" s="75"/>
      <c r="T65" s="75"/>
      <c r="U65" s="120"/>
      <c r="V65" s="124"/>
      <c r="W65" s="75"/>
      <c r="X65" s="75"/>
      <c r="Y65" s="192">
        <v>0</v>
      </c>
      <c r="Z65" s="120"/>
      <c r="AA65" s="245"/>
      <c r="AB65" s="193"/>
      <c r="AC65" s="193"/>
      <c r="AD65" s="193"/>
      <c r="AE65" s="120"/>
      <c r="AF65" s="245"/>
      <c r="AG65" s="120"/>
      <c r="AH65" s="193"/>
      <c r="AI65" s="193"/>
      <c r="AJ65" s="120"/>
      <c r="AK65" s="245"/>
      <c r="AL65" s="194"/>
      <c r="AM65" s="193"/>
      <c r="AN65" s="193"/>
      <c r="AO65" s="245"/>
      <c r="AP65" s="120"/>
      <c r="AQ65" s="120"/>
      <c r="AR65" s="245"/>
      <c r="AS65" s="120"/>
      <c r="AT65" s="120"/>
      <c r="AU65" s="120"/>
      <c r="AV65" s="120"/>
      <c r="AW65" s="245"/>
      <c r="AX65" s="120"/>
      <c r="AY65" s="120"/>
      <c r="AZ65" s="120"/>
      <c r="BA65" s="120"/>
      <c r="BB65" s="245"/>
      <c r="BC65" s="120"/>
      <c r="BD65" s="120"/>
      <c r="BE65" s="120"/>
      <c r="BF65" s="120"/>
    </row>
    <row r="66" spans="2:58" s="20" customFormat="1" ht="15" customHeight="1">
      <c r="B66" s="12" t="s">
        <v>105</v>
      </c>
      <c r="C66" s="82">
        <v>0</v>
      </c>
      <c r="D66" s="82">
        <v>0</v>
      </c>
      <c r="E66" s="70">
        <v>0</v>
      </c>
      <c r="F66" s="70">
        <v>0</v>
      </c>
      <c r="G66" s="126">
        <v>0</v>
      </c>
      <c r="H66" s="82">
        <v>0</v>
      </c>
      <c r="I66" s="66">
        <v>169</v>
      </c>
      <c r="J66" s="66">
        <v>20.400000000000006</v>
      </c>
      <c r="K66" s="70">
        <v>0</v>
      </c>
      <c r="L66" s="128">
        <v>189.4</v>
      </c>
      <c r="M66" s="82">
        <v>0</v>
      </c>
      <c r="N66" s="82">
        <v>0</v>
      </c>
      <c r="O66" s="82">
        <v>0</v>
      </c>
      <c r="P66" s="83">
        <v>0</v>
      </c>
      <c r="Q66" s="128">
        <v>0</v>
      </c>
      <c r="R66" s="82">
        <v>0</v>
      </c>
      <c r="S66" s="85">
        <v>0</v>
      </c>
      <c r="T66" s="85">
        <v>0</v>
      </c>
      <c r="U66" s="85">
        <f t="shared" ref="U66:U72" si="4">V66-R66-S66-T66</f>
        <v>0</v>
      </c>
      <c r="V66" s="128">
        <v>0</v>
      </c>
      <c r="W66" s="82">
        <v>0</v>
      </c>
      <c r="X66" s="85">
        <v>0</v>
      </c>
      <c r="Y66" s="197">
        <v>0</v>
      </c>
      <c r="Z66" s="249">
        <v>0</v>
      </c>
      <c r="AA66" s="253">
        <v>0</v>
      </c>
      <c r="AB66" s="82"/>
      <c r="AC66" s="82"/>
      <c r="AD66" s="82"/>
      <c r="AE66" s="197"/>
      <c r="AF66" s="253"/>
      <c r="AG66" s="197"/>
      <c r="AH66" s="82"/>
      <c r="AI66" s="82"/>
      <c r="AJ66" s="197"/>
      <c r="AK66" s="253"/>
      <c r="AL66" s="193"/>
      <c r="AM66" s="82"/>
      <c r="AN66" s="82"/>
      <c r="AO66" s="253"/>
      <c r="AP66" s="82"/>
      <c r="AQ66" s="82"/>
      <c r="AR66" s="253"/>
      <c r="AS66" s="82"/>
      <c r="AT66" s="82"/>
      <c r="AU66" s="82"/>
      <c r="AV66" s="82"/>
      <c r="AW66" s="253"/>
      <c r="AX66" s="82"/>
      <c r="AY66" s="82"/>
      <c r="AZ66" s="82"/>
      <c r="BA66" s="82"/>
      <c r="BB66" s="253"/>
      <c r="BC66" s="82"/>
      <c r="BD66" s="82"/>
      <c r="BE66" s="82"/>
      <c r="BF66" s="82"/>
    </row>
    <row r="67" spans="2:58" s="20" customFormat="1" ht="15" customHeight="1">
      <c r="B67" s="12" t="s">
        <v>106</v>
      </c>
      <c r="C67" s="82">
        <v>0</v>
      </c>
      <c r="D67" s="82">
        <v>0</v>
      </c>
      <c r="E67" s="70">
        <v>0</v>
      </c>
      <c r="F67" s="70">
        <v>0</v>
      </c>
      <c r="G67" s="126">
        <v>0</v>
      </c>
      <c r="H67" s="82">
        <v>0</v>
      </c>
      <c r="I67" s="70">
        <v>0</v>
      </c>
      <c r="J67" s="70">
        <v>0</v>
      </c>
      <c r="K67" s="66">
        <v>-15</v>
      </c>
      <c r="L67" s="128">
        <v>-15</v>
      </c>
      <c r="M67" s="82">
        <v>0</v>
      </c>
      <c r="N67" s="82">
        <v>0</v>
      </c>
      <c r="O67" s="82">
        <v>0</v>
      </c>
      <c r="P67" s="66">
        <v>-15</v>
      </c>
      <c r="Q67" s="128">
        <v>0</v>
      </c>
      <c r="R67" s="82">
        <v>0</v>
      </c>
      <c r="S67" s="85">
        <v>0</v>
      </c>
      <c r="T67" s="85">
        <v>0</v>
      </c>
      <c r="U67" s="85">
        <f t="shared" si="4"/>
        <v>0</v>
      </c>
      <c r="V67" s="128">
        <v>0</v>
      </c>
      <c r="W67" s="82">
        <v>0</v>
      </c>
      <c r="X67" s="85">
        <v>0</v>
      </c>
      <c r="Y67" s="197">
        <v>0</v>
      </c>
      <c r="Z67" s="249">
        <v>0</v>
      </c>
      <c r="AA67" s="253">
        <v>0</v>
      </c>
      <c r="AB67" s="82"/>
      <c r="AC67" s="82"/>
      <c r="AD67" s="82"/>
      <c r="AE67" s="197"/>
      <c r="AF67" s="253"/>
      <c r="AG67" s="197"/>
      <c r="AH67" s="82"/>
      <c r="AI67" s="82"/>
      <c r="AJ67" s="197"/>
      <c r="AK67" s="253"/>
      <c r="AL67" s="82"/>
      <c r="AM67" s="82"/>
      <c r="AN67" s="82"/>
      <c r="AO67" s="253"/>
      <c r="AP67" s="82"/>
      <c r="AQ67" s="82"/>
      <c r="AR67" s="253"/>
      <c r="AS67" s="82"/>
      <c r="AT67" s="82"/>
      <c r="AU67" s="82"/>
      <c r="AV67" s="82"/>
      <c r="AW67" s="253"/>
      <c r="AX67" s="82"/>
      <c r="AY67" s="82"/>
      <c r="AZ67" s="82"/>
      <c r="BA67" s="82"/>
      <c r="BB67" s="253"/>
      <c r="BC67" s="82"/>
      <c r="BD67" s="82"/>
      <c r="BE67" s="82"/>
      <c r="BF67" s="82"/>
    </row>
    <row r="68" spans="2:58" s="20" customFormat="1" ht="15" customHeight="1">
      <c r="B68" s="12" t="s">
        <v>256</v>
      </c>
      <c r="C68" s="66">
        <v>100.9</v>
      </c>
      <c r="D68" s="66">
        <v>331.20000000000005</v>
      </c>
      <c r="E68" s="66">
        <v>476.69999999999993</v>
      </c>
      <c r="F68" s="66">
        <v>-52.599999999999909</v>
      </c>
      <c r="G68" s="101">
        <v>856.2</v>
      </c>
      <c r="H68" s="66">
        <v>182.6</v>
      </c>
      <c r="I68" s="66">
        <v>259.10000000000002</v>
      </c>
      <c r="J68" s="66">
        <v>-151.00000000000003</v>
      </c>
      <c r="K68" s="66">
        <v>39.400000000000034</v>
      </c>
      <c r="L68" s="101">
        <v>330.1</v>
      </c>
      <c r="M68" s="66">
        <v>62</v>
      </c>
      <c r="N68" s="66">
        <v>46.720999999999997</v>
      </c>
      <c r="O68" s="74">
        <v>52.978999999999985</v>
      </c>
      <c r="P68" s="66">
        <v>39.400000000000034</v>
      </c>
      <c r="Q68" s="101">
        <v>232.9</v>
      </c>
      <c r="R68" s="66">
        <v>30.9</v>
      </c>
      <c r="S68" s="74">
        <v>37.000000000000007</v>
      </c>
      <c r="T68" s="74">
        <v>193.29999999999998</v>
      </c>
      <c r="U68" s="74">
        <f t="shared" si="4"/>
        <v>62.100000000000051</v>
      </c>
      <c r="V68" s="101">
        <v>323.3</v>
      </c>
      <c r="W68" s="66">
        <v>45.064</v>
      </c>
      <c r="X68" s="74">
        <v>341.59999999999997</v>
      </c>
      <c r="Y68" s="192">
        <v>108.80000000000001</v>
      </c>
      <c r="Z68" s="243">
        <v>232.976</v>
      </c>
      <c r="AA68" s="254">
        <v>728.42899999999997</v>
      </c>
      <c r="AB68" s="244">
        <v>319.49299999999999</v>
      </c>
      <c r="AC68" s="243">
        <v>244.233</v>
      </c>
      <c r="AD68" s="192">
        <v>219.529</v>
      </c>
      <c r="AE68" s="192">
        <v>127.18799999999999</v>
      </c>
      <c r="AF68" s="368">
        <v>910.44299999999998</v>
      </c>
      <c r="AG68" s="192">
        <v>262.29700000000003</v>
      </c>
      <c r="AH68" s="191">
        <v>316.21699999999998</v>
      </c>
      <c r="AI68" s="191">
        <v>110.76099999999997</v>
      </c>
      <c r="AJ68" s="192">
        <v>151.59400000000005</v>
      </c>
      <c r="AK68" s="368">
        <v>840.86900000000003</v>
      </c>
      <c r="AL68" s="191">
        <v>267.26299999999998</v>
      </c>
      <c r="AM68" s="191">
        <v>191.71700000000004</v>
      </c>
      <c r="AN68" s="191">
        <v>285.20299999999997</v>
      </c>
      <c r="AO68" s="368">
        <v>913.28300000000002</v>
      </c>
      <c r="AP68" s="500">
        <v>240.191</v>
      </c>
      <c r="AQ68" s="191">
        <v>294.61900000000003</v>
      </c>
      <c r="AR68" s="368">
        <v>370.52300000000002</v>
      </c>
      <c r="AS68" s="191">
        <v>207.83199999999999</v>
      </c>
      <c r="AT68" s="191">
        <v>78.665999999999997</v>
      </c>
      <c r="AU68" s="191">
        <v>81.299000000000035</v>
      </c>
      <c r="AV68" s="191">
        <v>367.79700000000003</v>
      </c>
      <c r="AW68" s="368">
        <v>483.00400000000002</v>
      </c>
      <c r="AX68" s="191">
        <v>51.076999999999998</v>
      </c>
      <c r="AY68" s="191">
        <v>73.698000000000008</v>
      </c>
      <c r="AZ68" s="191">
        <v>239.14099999999999</v>
      </c>
      <c r="BA68" s="191">
        <v>363.916</v>
      </c>
      <c r="BB68" s="368">
        <v>479.505</v>
      </c>
      <c r="BC68" s="191">
        <v>31.106999999999999</v>
      </c>
      <c r="BD68" s="192">
        <v>239.73400000000001</v>
      </c>
      <c r="BE68" s="191">
        <v>270.84100000000001</v>
      </c>
      <c r="BF68" s="191">
        <v>299.66899999999998</v>
      </c>
    </row>
    <row r="69" spans="2:58" s="20" customFormat="1" ht="15" customHeight="1">
      <c r="B69" s="12" t="s">
        <v>154</v>
      </c>
      <c r="C69" s="66"/>
      <c r="D69" s="66"/>
      <c r="E69" s="66"/>
      <c r="F69" s="66"/>
      <c r="G69" s="101"/>
      <c r="H69" s="66"/>
      <c r="I69" s="66"/>
      <c r="J69" s="66"/>
      <c r="K69" s="66"/>
      <c r="L69" s="101"/>
      <c r="M69" s="66"/>
      <c r="N69" s="66"/>
      <c r="O69" s="74"/>
      <c r="P69" s="66"/>
      <c r="Q69" s="101"/>
      <c r="R69" s="66"/>
      <c r="S69" s="74"/>
      <c r="T69" s="74">
        <v>270</v>
      </c>
      <c r="U69" s="85">
        <f t="shared" si="4"/>
        <v>0</v>
      </c>
      <c r="V69" s="133">
        <v>270</v>
      </c>
      <c r="W69" s="70">
        <v>0</v>
      </c>
      <c r="X69" s="85">
        <v>0</v>
      </c>
      <c r="Y69" s="192">
        <v>0</v>
      </c>
      <c r="Z69" s="249">
        <v>0</v>
      </c>
      <c r="AA69" s="255">
        <v>0</v>
      </c>
      <c r="AB69" s="285"/>
      <c r="AC69" s="285"/>
      <c r="AD69" s="70"/>
      <c r="AE69" s="197"/>
      <c r="AF69" s="369"/>
      <c r="AG69" s="197"/>
      <c r="AH69" s="70"/>
      <c r="AI69" s="70"/>
      <c r="AJ69" s="197"/>
      <c r="AK69" s="369"/>
      <c r="AL69" s="70"/>
      <c r="AM69" s="70"/>
      <c r="AN69" s="70"/>
      <c r="AO69" s="369"/>
      <c r="AP69" s="507"/>
      <c r="AQ69" s="70"/>
      <c r="AR69" s="369"/>
      <c r="AS69" s="70"/>
      <c r="AT69" s="70">
        <v>0</v>
      </c>
      <c r="AU69" s="70"/>
      <c r="AV69" s="70"/>
      <c r="AW69" s="369"/>
      <c r="AX69" s="70"/>
      <c r="AY69" s="70"/>
      <c r="AZ69" s="70"/>
      <c r="BA69" s="70"/>
      <c r="BB69" s="369"/>
      <c r="BC69" s="70"/>
      <c r="BD69" s="70"/>
      <c r="BE69" s="70"/>
      <c r="BF69" s="70"/>
    </row>
    <row r="70" spans="2:58" s="20" customFormat="1" ht="15" customHeight="1">
      <c r="B70" s="12" t="s">
        <v>107</v>
      </c>
      <c r="C70" s="66">
        <v>-97.3</v>
      </c>
      <c r="D70" s="66">
        <v>-120.2</v>
      </c>
      <c r="E70" s="66">
        <v>-174.8</v>
      </c>
      <c r="F70" s="66">
        <v>-160.90000000000003</v>
      </c>
      <c r="G70" s="101">
        <v>-553.20000000000005</v>
      </c>
      <c r="H70" s="66">
        <v>-190.4</v>
      </c>
      <c r="I70" s="66">
        <v>-413.6</v>
      </c>
      <c r="J70" s="66">
        <v>145.89999999999998</v>
      </c>
      <c r="K70" s="66">
        <v>-68.5</v>
      </c>
      <c r="L70" s="101">
        <v>-526.6</v>
      </c>
      <c r="M70" s="66">
        <v>-50.9</v>
      </c>
      <c r="N70" s="66">
        <v>-73.39</v>
      </c>
      <c r="O70" s="74">
        <v>-49.010000000000019</v>
      </c>
      <c r="P70" s="66">
        <v>-68.5</v>
      </c>
      <c r="Q70" s="101">
        <v>-215.2</v>
      </c>
      <c r="R70" s="66">
        <v>-55.6</v>
      </c>
      <c r="S70" s="74">
        <v>-44.6</v>
      </c>
      <c r="T70" s="74">
        <v>-330.49999999999994</v>
      </c>
      <c r="U70" s="74">
        <f t="shared" si="4"/>
        <v>-65.5</v>
      </c>
      <c r="V70" s="101">
        <v>-496.2</v>
      </c>
      <c r="W70" s="66">
        <v>-78.765000000000001</v>
      </c>
      <c r="X70" s="74">
        <v>-275.5</v>
      </c>
      <c r="Y70" s="192">
        <v>-116.39999999999998</v>
      </c>
      <c r="Z70" s="243">
        <v>-145.38399999999996</v>
      </c>
      <c r="AA70" s="254">
        <v>-616.05999999999995</v>
      </c>
      <c r="AB70" s="244">
        <v>-200.376</v>
      </c>
      <c r="AC70" s="243">
        <v>-245.86800000000002</v>
      </c>
      <c r="AD70" s="192">
        <v>-189.59100000000001</v>
      </c>
      <c r="AE70" s="192">
        <v>-133.30399999999997</v>
      </c>
      <c r="AF70" s="368">
        <v>-769.13900000000001</v>
      </c>
      <c r="AG70" s="192">
        <v>-295.738</v>
      </c>
      <c r="AH70" s="191">
        <v>-306.89100000000002</v>
      </c>
      <c r="AI70" s="191">
        <v>-104.74199999999996</v>
      </c>
      <c r="AJ70" s="192">
        <v>-152.88099999999997</v>
      </c>
      <c r="AK70" s="368">
        <v>-860.25199999999995</v>
      </c>
      <c r="AL70" s="191">
        <v>-212.16800000000001</v>
      </c>
      <c r="AM70" s="191">
        <v>-234.99200000000002</v>
      </c>
      <c r="AN70" s="191">
        <v>-234.57</v>
      </c>
      <c r="AO70" s="368">
        <v>-823.11500000000001</v>
      </c>
      <c r="AP70" s="500">
        <v>-347.71499999999997</v>
      </c>
      <c r="AQ70" s="191">
        <v>-417.74599999999998</v>
      </c>
      <c r="AR70" s="368">
        <v>-541.16</v>
      </c>
      <c r="AS70" s="191">
        <v>-257.08800000000002</v>
      </c>
      <c r="AT70" s="191">
        <v>-138.512</v>
      </c>
      <c r="AU70" s="191">
        <v>-121.90300000000002</v>
      </c>
      <c r="AV70" s="191">
        <v>-517.50300000000004</v>
      </c>
      <c r="AW70" s="368">
        <v>-598.45699999999999</v>
      </c>
      <c r="AX70" s="191">
        <v>-80.760000000000005</v>
      </c>
      <c r="AY70" s="191">
        <v>-94.832999999999984</v>
      </c>
      <c r="AZ70" s="191">
        <v>-175.60900000000001</v>
      </c>
      <c r="BA70" s="191">
        <v>-351.202</v>
      </c>
      <c r="BB70" s="368">
        <v>-456.10700000000003</v>
      </c>
      <c r="BC70" s="191">
        <v>-91.43</v>
      </c>
      <c r="BD70" s="192">
        <v>-89.888000000000005</v>
      </c>
      <c r="BE70" s="191">
        <v>-181.31800000000001</v>
      </c>
      <c r="BF70" s="191">
        <v>-269.64499999999998</v>
      </c>
    </row>
    <row r="71" spans="2:58" s="174" customFormat="1" ht="15" customHeight="1">
      <c r="B71" s="173" t="s">
        <v>257</v>
      </c>
      <c r="C71" s="191"/>
      <c r="D71" s="191"/>
      <c r="E71" s="191"/>
      <c r="F71" s="191"/>
      <c r="G71" s="101"/>
      <c r="H71" s="191"/>
      <c r="I71" s="191"/>
      <c r="J71" s="191"/>
      <c r="K71" s="191"/>
      <c r="L71" s="101"/>
      <c r="M71" s="191"/>
      <c r="N71" s="191"/>
      <c r="O71" s="192"/>
      <c r="P71" s="191"/>
      <c r="Q71" s="101"/>
      <c r="R71" s="191"/>
      <c r="S71" s="192"/>
      <c r="T71" s="192"/>
      <c r="U71" s="192"/>
      <c r="V71" s="101"/>
      <c r="W71" s="191"/>
      <c r="X71" s="192"/>
      <c r="Y71" s="192"/>
      <c r="Z71" s="243"/>
      <c r="AA71" s="254"/>
      <c r="AB71" s="244"/>
      <c r="AC71" s="243"/>
      <c r="AD71" s="192"/>
      <c r="AE71" s="192"/>
      <c r="AF71" s="368"/>
      <c r="AG71" s="192"/>
      <c r="AH71" s="191"/>
      <c r="AI71" s="191"/>
      <c r="AJ71" s="192"/>
      <c r="AK71" s="368"/>
      <c r="AL71" s="191"/>
      <c r="AM71" s="191"/>
      <c r="AN71" s="191"/>
      <c r="AO71" s="368"/>
      <c r="AP71" s="499">
        <v>-28.061</v>
      </c>
      <c r="AQ71" s="192">
        <v>-41.966999999999999</v>
      </c>
      <c r="AR71" s="368">
        <v>-39.027999999999999</v>
      </c>
      <c r="AS71" s="192">
        <v>-15.654</v>
      </c>
      <c r="AT71" s="192">
        <v>-0.34600000000000009</v>
      </c>
      <c r="AU71" s="192">
        <v>-8.5599999999999987</v>
      </c>
      <c r="AV71" s="192">
        <v>-24.56</v>
      </c>
      <c r="AW71" s="368">
        <v>-35.887</v>
      </c>
      <c r="AX71" s="192">
        <v>-10.06</v>
      </c>
      <c r="AY71" s="192">
        <v>-8.3169999999999984</v>
      </c>
      <c r="AZ71" s="192">
        <v>-11.491</v>
      </c>
      <c r="BA71" s="192">
        <v>-29.867999999999999</v>
      </c>
      <c r="BB71" s="368">
        <v>-41.271000000000001</v>
      </c>
      <c r="BC71" s="192">
        <v>-10.41</v>
      </c>
      <c r="BD71" s="192">
        <v>-9.3670000000000009</v>
      </c>
      <c r="BE71" s="192">
        <v>-19.777000000000001</v>
      </c>
      <c r="BF71" s="192">
        <v>-27.41</v>
      </c>
    </row>
    <row r="72" spans="2:58" s="51" customFormat="1" ht="15" customHeight="1">
      <c r="B72" s="12" t="s">
        <v>108</v>
      </c>
      <c r="C72" s="64">
        <v>0</v>
      </c>
      <c r="D72" s="66">
        <v>-0.1</v>
      </c>
      <c r="E72" s="70">
        <v>0</v>
      </c>
      <c r="F72" s="66">
        <v>-0.30000000000000004</v>
      </c>
      <c r="G72" s="101">
        <v>-0.4</v>
      </c>
      <c r="H72" s="64">
        <v>0</v>
      </c>
      <c r="I72" s="70">
        <v>0</v>
      </c>
      <c r="J72" s="70">
        <v>0</v>
      </c>
      <c r="K72" s="70">
        <v>0</v>
      </c>
      <c r="L72" s="133">
        <v>0</v>
      </c>
      <c r="M72" s="64">
        <v>0</v>
      </c>
      <c r="N72" s="64">
        <v>0</v>
      </c>
      <c r="O72" s="64">
        <v>0</v>
      </c>
      <c r="P72" s="70">
        <v>0</v>
      </c>
      <c r="Q72" s="133">
        <v>0</v>
      </c>
      <c r="R72" s="64">
        <v>0</v>
      </c>
      <c r="S72" s="85">
        <v>0</v>
      </c>
      <c r="T72" s="85">
        <v>0</v>
      </c>
      <c r="U72" s="85">
        <f t="shared" si="4"/>
        <v>0</v>
      </c>
      <c r="V72" s="133">
        <v>0</v>
      </c>
      <c r="W72" s="64">
        <v>0</v>
      </c>
      <c r="X72" s="85">
        <v>0</v>
      </c>
      <c r="Y72" s="197">
        <v>0</v>
      </c>
      <c r="Z72" s="249">
        <v>0</v>
      </c>
      <c r="AA72" s="255">
        <v>0</v>
      </c>
      <c r="AB72" s="236"/>
      <c r="AC72" s="236"/>
      <c r="AD72" s="180"/>
      <c r="AE72" s="197"/>
      <c r="AF72" s="369"/>
      <c r="AG72" s="197"/>
      <c r="AH72" s="180"/>
      <c r="AI72" s="180"/>
      <c r="AJ72" s="197"/>
      <c r="AK72" s="369"/>
      <c r="AL72" s="180"/>
      <c r="AM72" s="180"/>
      <c r="AN72" s="180"/>
      <c r="AO72" s="369"/>
      <c r="AP72" s="491"/>
      <c r="AQ72" s="180"/>
      <c r="AR72" s="369"/>
      <c r="AS72" s="180"/>
      <c r="AT72" s="180"/>
      <c r="AU72" s="180"/>
      <c r="AV72" s="180"/>
      <c r="AW72" s="369"/>
      <c r="AX72" s="180"/>
      <c r="AY72" s="180"/>
      <c r="AZ72" s="180"/>
      <c r="BA72" s="180"/>
      <c r="BB72" s="369"/>
      <c r="BC72" s="180"/>
      <c r="BD72" s="180"/>
      <c r="BE72" s="180"/>
      <c r="BF72" s="180"/>
    </row>
    <row r="73" spans="2:58" s="51" customFormat="1" ht="15" customHeight="1">
      <c r="B73" s="12" t="s">
        <v>136</v>
      </c>
      <c r="C73" s="64">
        <v>0</v>
      </c>
      <c r="D73" s="70">
        <v>0</v>
      </c>
      <c r="E73" s="70">
        <v>0</v>
      </c>
      <c r="F73" s="70">
        <v>0</v>
      </c>
      <c r="G73" s="129">
        <v>0</v>
      </c>
      <c r="H73" s="64">
        <v>0</v>
      </c>
      <c r="I73" s="70">
        <v>0</v>
      </c>
      <c r="J73" s="70">
        <v>0</v>
      </c>
      <c r="K73" s="70">
        <v>0</v>
      </c>
      <c r="L73" s="133">
        <v>0</v>
      </c>
      <c r="M73" s="64">
        <v>0</v>
      </c>
      <c r="N73" s="66">
        <v>-4.0519999999999996</v>
      </c>
      <c r="O73" s="70">
        <v>0</v>
      </c>
      <c r="P73" s="70">
        <v>0</v>
      </c>
      <c r="Q73" s="101">
        <v>-4.0999999999999996</v>
      </c>
      <c r="R73" s="64">
        <v>0</v>
      </c>
      <c r="S73" s="85">
        <v>0</v>
      </c>
      <c r="T73" s="85">
        <v>0</v>
      </c>
      <c r="U73" s="85">
        <v>0</v>
      </c>
      <c r="V73" s="133">
        <v>0</v>
      </c>
      <c r="W73" s="64">
        <v>0</v>
      </c>
      <c r="X73" s="85">
        <v>0</v>
      </c>
      <c r="Y73" s="197">
        <v>0</v>
      </c>
      <c r="Z73" s="249">
        <v>0</v>
      </c>
      <c r="AA73" s="255">
        <v>0</v>
      </c>
      <c r="AB73" s="236"/>
      <c r="AC73" s="236"/>
      <c r="AD73" s="180"/>
      <c r="AE73" s="197"/>
      <c r="AF73" s="369"/>
      <c r="AG73" s="197"/>
      <c r="AH73" s="180"/>
      <c r="AI73" s="180"/>
      <c r="AJ73" s="197"/>
      <c r="AK73" s="369"/>
      <c r="AL73" s="180"/>
      <c r="AM73" s="180"/>
      <c r="AN73" s="180"/>
      <c r="AO73" s="369"/>
      <c r="AP73" s="491"/>
      <c r="AQ73" s="180"/>
      <c r="AR73" s="369"/>
      <c r="AS73" s="180"/>
      <c r="AT73" s="180"/>
      <c r="AU73" s="180"/>
      <c r="AV73" s="180"/>
      <c r="AW73" s="369"/>
      <c r="AX73" s="180"/>
      <c r="AY73" s="180"/>
      <c r="AZ73" s="180"/>
      <c r="BA73" s="180"/>
      <c r="BB73" s="369"/>
      <c r="BC73" s="180"/>
      <c r="BD73" s="180"/>
      <c r="BE73" s="180"/>
      <c r="BF73" s="180"/>
    </row>
    <row r="74" spans="2:58" s="20" customFormat="1" ht="4.5" customHeight="1">
      <c r="B74" s="5"/>
      <c r="C74" s="76"/>
      <c r="D74" s="76"/>
      <c r="E74" s="76"/>
      <c r="F74" s="82"/>
      <c r="G74" s="126"/>
      <c r="H74" s="76"/>
      <c r="I74" s="76"/>
      <c r="J74" s="76"/>
      <c r="K74" s="134" t="s">
        <v>4</v>
      </c>
      <c r="L74" s="126"/>
      <c r="M74" s="76"/>
      <c r="N74" s="76"/>
      <c r="O74" s="76"/>
      <c r="P74" s="82"/>
      <c r="Q74" s="126"/>
      <c r="R74" s="76"/>
      <c r="S74" s="76"/>
      <c r="T74" s="76"/>
      <c r="U74" s="74"/>
      <c r="V74" s="133">
        <v>0</v>
      </c>
      <c r="W74" s="76"/>
      <c r="X74" s="76"/>
      <c r="Y74" s="192"/>
      <c r="Z74" s="243"/>
      <c r="AA74" s="255">
        <v>0</v>
      </c>
      <c r="AB74" s="194"/>
      <c r="AC74" s="194"/>
      <c r="AD74" s="194"/>
      <c r="AE74" s="192"/>
      <c r="AF74" s="369">
        <v>0</v>
      </c>
      <c r="AG74" s="192"/>
      <c r="AH74" s="194"/>
      <c r="AI74" s="194"/>
      <c r="AJ74" s="192"/>
      <c r="AK74" s="369">
        <v>0</v>
      </c>
      <c r="AL74" s="194"/>
      <c r="AM74" s="194"/>
      <c r="AN74" s="194"/>
      <c r="AO74" s="369">
        <v>0</v>
      </c>
      <c r="AP74" s="82"/>
      <c r="AQ74" s="82"/>
      <c r="AR74" s="369"/>
      <c r="AS74" s="82"/>
      <c r="AT74" s="82"/>
      <c r="AU74" s="82"/>
      <c r="AV74" s="82"/>
      <c r="AW74" s="369"/>
      <c r="AX74" s="82"/>
      <c r="AY74" s="82"/>
      <c r="AZ74" s="82"/>
      <c r="BA74" s="82"/>
      <c r="BB74" s="369"/>
      <c r="BC74" s="82"/>
      <c r="BD74" s="82"/>
      <c r="BE74" s="82"/>
      <c r="BF74" s="82"/>
    </row>
    <row r="75" spans="2:58" s="20" customFormat="1" ht="15" customHeight="1">
      <c r="B75" s="34" t="s">
        <v>109</v>
      </c>
      <c r="C75" s="77">
        <v>3.6000000000000085</v>
      </c>
      <c r="D75" s="77">
        <v>210.90000000000006</v>
      </c>
      <c r="E75" s="77">
        <v>301.89999999999992</v>
      </c>
      <c r="F75" s="121">
        <v>-213.79999999999995</v>
      </c>
      <c r="G75" s="125">
        <v>302.60000000000002</v>
      </c>
      <c r="H75" s="77">
        <v>-7.8000000000000114</v>
      </c>
      <c r="I75" s="77">
        <v>14.5</v>
      </c>
      <c r="J75" s="77">
        <v>15.299999999999955</v>
      </c>
      <c r="K75" s="121">
        <v>-44.099999999999966</v>
      </c>
      <c r="L75" s="125">
        <v>-22.100000000000023</v>
      </c>
      <c r="M75" s="77">
        <v>11.100000000000001</v>
      </c>
      <c r="N75" s="77">
        <v>-30.721000000000004</v>
      </c>
      <c r="O75" s="77">
        <v>3.9689999999999657</v>
      </c>
      <c r="P75" s="121">
        <v>-44.099999999999966</v>
      </c>
      <c r="Q75" s="125">
        <v>13.6</v>
      </c>
      <c r="R75" s="77">
        <v>-24.7</v>
      </c>
      <c r="S75" s="77">
        <v>-7.5999999999999979</v>
      </c>
      <c r="T75" s="77">
        <v>132.79999999999998</v>
      </c>
      <c r="U75" s="121">
        <f>V75-R75-S75-T75</f>
        <v>-3.4999999999999716</v>
      </c>
      <c r="V75" s="125">
        <v>97</v>
      </c>
      <c r="W75" s="77">
        <v>-33.701000000000001</v>
      </c>
      <c r="X75" s="77">
        <v>66.099999999999994</v>
      </c>
      <c r="Y75" s="199">
        <v>-7.5999999999999943</v>
      </c>
      <c r="Z75" s="252">
        <v>87.592000000000041</v>
      </c>
      <c r="AA75" s="246">
        <v>112.36900000000003</v>
      </c>
      <c r="AB75" s="195">
        <v>119.11699999999999</v>
      </c>
      <c r="AC75" s="195">
        <v>-1.6350000000000193</v>
      </c>
      <c r="AD75" s="195">
        <v>29.937999999999988</v>
      </c>
      <c r="AE75" s="252">
        <v>-6.1159999999999854</v>
      </c>
      <c r="AF75" s="246">
        <v>141.30399999999997</v>
      </c>
      <c r="AG75" s="252">
        <v>-33.440999999999974</v>
      </c>
      <c r="AH75" s="195">
        <v>9.325999999999965</v>
      </c>
      <c r="AI75" s="195">
        <v>6.0190000000000055</v>
      </c>
      <c r="AJ75" s="252">
        <v>-1.2869999999999209</v>
      </c>
      <c r="AK75" s="246">
        <v>-19.382999999999925</v>
      </c>
      <c r="AL75" s="195">
        <v>55.09499999999997</v>
      </c>
      <c r="AM75" s="195">
        <v>-43.274999999999977</v>
      </c>
      <c r="AN75" s="195">
        <v>50.632999999999981</v>
      </c>
      <c r="AO75" s="246">
        <v>90.168000000000006</v>
      </c>
      <c r="AP75" s="195">
        <v>-135.58499999999998</v>
      </c>
      <c r="AQ75" s="121">
        <v>-165.09399999999994</v>
      </c>
      <c r="AR75" s="246">
        <v>-209.66499999999994</v>
      </c>
      <c r="AS75" s="195">
        <v>-64.910000000000025</v>
      </c>
      <c r="AT75" s="195">
        <v>-60.192000000000007</v>
      </c>
      <c r="AU75" s="121">
        <v>-49.163999999999987</v>
      </c>
      <c r="AV75" s="121">
        <v>-174.26600000000002</v>
      </c>
      <c r="AW75" s="246">
        <v>-151.33999999999997</v>
      </c>
      <c r="AX75" s="195">
        <v>-39.743000000000009</v>
      </c>
      <c r="AY75" s="195">
        <v>-29.451999999999977</v>
      </c>
      <c r="AZ75" s="121">
        <v>52.040999999999983</v>
      </c>
      <c r="BA75" s="121">
        <v>-17.154</v>
      </c>
      <c r="BB75" s="246">
        <v>-17.873000000000033</v>
      </c>
      <c r="BC75" s="195">
        <v>-70.733000000000004</v>
      </c>
      <c r="BD75" s="195">
        <v>140.47900000000001</v>
      </c>
      <c r="BE75" s="195">
        <v>69.745999999999995</v>
      </c>
      <c r="BF75" s="195">
        <v>2.6140000000000008</v>
      </c>
    </row>
    <row r="76" spans="2:58" s="20" customFormat="1" ht="4.5" customHeight="1">
      <c r="B76" s="5"/>
      <c r="C76" s="76"/>
      <c r="D76" s="76"/>
      <c r="E76" s="76"/>
      <c r="F76" s="82"/>
      <c r="G76" s="126"/>
      <c r="H76" s="76"/>
      <c r="I76" s="76"/>
      <c r="J76" s="76"/>
      <c r="K76" s="82"/>
      <c r="L76" s="126"/>
      <c r="M76" s="76"/>
      <c r="N76" s="76"/>
      <c r="O76" s="76"/>
      <c r="P76" s="82"/>
      <c r="Q76" s="126"/>
      <c r="R76" s="76"/>
      <c r="S76" s="76"/>
      <c r="T76" s="76"/>
      <c r="U76" s="82"/>
      <c r="V76" s="126"/>
      <c r="W76" s="76"/>
      <c r="X76" s="76"/>
      <c r="Y76" s="192"/>
      <c r="Z76" s="82"/>
      <c r="AA76" s="247"/>
      <c r="AB76" s="194"/>
      <c r="AC76" s="194"/>
      <c r="AD76" s="194"/>
      <c r="AE76" s="82"/>
      <c r="AF76" s="247"/>
      <c r="AG76" s="82"/>
      <c r="AH76" s="194"/>
      <c r="AI76" s="194"/>
      <c r="AJ76" s="82"/>
      <c r="AK76" s="247"/>
      <c r="AL76" s="194"/>
      <c r="AM76" s="194"/>
      <c r="AN76" s="194"/>
      <c r="AO76" s="247"/>
      <c r="AP76" s="82"/>
      <c r="AQ76" s="82"/>
      <c r="AR76" s="247"/>
      <c r="AS76" s="82"/>
      <c r="AT76" s="82"/>
      <c r="AU76" s="82"/>
      <c r="AV76" s="82"/>
      <c r="AW76" s="247"/>
      <c r="AX76" s="82"/>
      <c r="AY76" s="82"/>
      <c r="AZ76" s="82"/>
      <c r="BA76" s="82"/>
      <c r="BB76" s="247"/>
      <c r="BC76" s="82"/>
      <c r="BD76" s="82"/>
      <c r="BE76" s="82"/>
      <c r="BF76" s="82"/>
    </row>
    <row r="77" spans="2:58" s="20" customFormat="1" ht="15" customHeight="1">
      <c r="B77" s="35" t="s">
        <v>110</v>
      </c>
      <c r="C77" s="74">
        <v>-0.1</v>
      </c>
      <c r="D77" s="66">
        <v>-0.6</v>
      </c>
      <c r="E77" s="66">
        <v>0.9</v>
      </c>
      <c r="F77" s="66">
        <v>1.7000000000000002</v>
      </c>
      <c r="G77" s="100">
        <v>1.9</v>
      </c>
      <c r="H77" s="74">
        <v>-1.5</v>
      </c>
      <c r="I77" s="66">
        <v>1.7</v>
      </c>
      <c r="J77" s="66">
        <v>-9.9999999999999867E-2</v>
      </c>
      <c r="K77" s="66">
        <v>-0.20000000000000018</v>
      </c>
      <c r="L77" s="100">
        <v>-0.1</v>
      </c>
      <c r="M77" s="74">
        <v>-0.7</v>
      </c>
      <c r="N77" s="74">
        <v>0.98399999999999999</v>
      </c>
      <c r="O77" s="65">
        <v>0.1</v>
      </c>
      <c r="P77" s="66">
        <v>-0.20000000000000018</v>
      </c>
      <c r="Q77" s="100">
        <v>3.1</v>
      </c>
      <c r="R77" s="74">
        <v>4.0999999999999996</v>
      </c>
      <c r="S77" s="74">
        <v>-5</v>
      </c>
      <c r="T77" s="74">
        <v>1</v>
      </c>
      <c r="U77" s="74">
        <f t="shared" ref="U77" si="5">V77-R77-S77-T77</f>
        <v>0.30000000000000027</v>
      </c>
      <c r="V77" s="100">
        <v>0.4</v>
      </c>
      <c r="W77" s="74">
        <v>3.2360000000000002</v>
      </c>
      <c r="X77" s="74">
        <v>-1.9000000000000001</v>
      </c>
      <c r="Y77" s="192">
        <v>7.3999999999999995</v>
      </c>
      <c r="Z77" s="243">
        <v>-1.7560000000000011</v>
      </c>
      <c r="AA77" s="248">
        <v>6.9539999999999997</v>
      </c>
      <c r="AB77" s="243">
        <v>-4.202</v>
      </c>
      <c r="AC77" s="243">
        <v>-8.3130000000000006</v>
      </c>
      <c r="AD77" s="192">
        <v>0.16100000000000136</v>
      </c>
      <c r="AE77" s="192">
        <v>2.2749999999999986</v>
      </c>
      <c r="AF77" s="364">
        <v>-10.079000000000001</v>
      </c>
      <c r="AG77" s="192">
        <v>-2.2890000000000001</v>
      </c>
      <c r="AH77" s="192">
        <v>0.92800000000000016</v>
      </c>
      <c r="AI77" s="192">
        <v>-4.0550000000000006</v>
      </c>
      <c r="AJ77" s="192">
        <v>1.8240000000000003</v>
      </c>
      <c r="AK77" s="364">
        <v>-3.5920000000000001</v>
      </c>
      <c r="AL77" s="192">
        <v>-0.94</v>
      </c>
      <c r="AM77" s="192">
        <v>6.4789999999999992</v>
      </c>
      <c r="AN77" s="192">
        <v>-2.9879999999999995</v>
      </c>
      <c r="AO77" s="364">
        <v>6.8339999999999996</v>
      </c>
      <c r="AP77" s="499">
        <v>-0.109</v>
      </c>
      <c r="AQ77" s="192">
        <v>-1.232</v>
      </c>
      <c r="AR77" s="364">
        <v>-1.4339999999999999</v>
      </c>
      <c r="AS77" s="192">
        <v>1.0109999999999999</v>
      </c>
      <c r="AT77" s="192">
        <v>0.18400000000000016</v>
      </c>
      <c r="AU77" s="192">
        <v>-1.4020000000000001</v>
      </c>
      <c r="AV77" s="192">
        <v>-0.20699999999999999</v>
      </c>
      <c r="AW77" s="364">
        <v>-3.3159999999999998</v>
      </c>
      <c r="AX77" s="192">
        <v>5.1950000000000003</v>
      </c>
      <c r="AY77" s="192">
        <v>-4.0670000000000002</v>
      </c>
      <c r="AZ77" s="192">
        <v>5.9470000000000001</v>
      </c>
      <c r="BA77" s="192">
        <v>7.0750000000000002</v>
      </c>
      <c r="BB77" s="364">
        <v>8.6039999999999992</v>
      </c>
      <c r="BC77" s="192">
        <v>3.8319999999999999</v>
      </c>
      <c r="BD77" s="192">
        <v>11.373000000000001</v>
      </c>
      <c r="BE77" s="192">
        <v>15.205</v>
      </c>
      <c r="BF77" s="192">
        <v>13.321999999999999</v>
      </c>
    </row>
    <row r="78" spans="2:58" s="20" customFormat="1" ht="4.5" customHeight="1">
      <c r="B78" s="5"/>
      <c r="C78" s="76"/>
      <c r="D78" s="76"/>
      <c r="E78" s="76"/>
      <c r="F78" s="82"/>
      <c r="G78" s="126"/>
      <c r="H78" s="76"/>
      <c r="I78" s="76"/>
      <c r="J78" s="76"/>
      <c r="K78" s="82"/>
      <c r="L78" s="126"/>
      <c r="M78" s="76"/>
      <c r="N78" s="76"/>
      <c r="O78" s="76"/>
      <c r="P78" s="82"/>
      <c r="Q78" s="126"/>
      <c r="R78" s="76"/>
      <c r="S78" s="76"/>
      <c r="T78" s="76"/>
      <c r="U78" s="82"/>
      <c r="V78" s="126"/>
      <c r="W78" s="76"/>
      <c r="X78" s="76"/>
      <c r="Y78" s="192"/>
      <c r="Z78" s="82"/>
      <c r="AA78" s="247"/>
      <c r="AB78" s="194"/>
      <c r="AC78" s="194"/>
      <c r="AD78" s="194"/>
      <c r="AE78" s="82"/>
      <c r="AF78" s="247"/>
      <c r="AG78" s="82"/>
      <c r="AH78" s="194"/>
      <c r="AI78" s="194"/>
      <c r="AJ78" s="82"/>
      <c r="AK78" s="247"/>
      <c r="AL78" s="194"/>
      <c r="AM78" s="194"/>
      <c r="AN78" s="194"/>
      <c r="AO78" s="247"/>
      <c r="AP78" s="82"/>
      <c r="AQ78" s="82"/>
      <c r="AR78" s="247"/>
      <c r="AS78" s="82"/>
      <c r="AT78" s="82"/>
      <c r="AU78" s="82"/>
      <c r="AV78" s="82"/>
      <c r="AW78" s="247"/>
      <c r="AX78" s="82"/>
      <c r="AY78" s="82"/>
      <c r="AZ78" s="82"/>
      <c r="BA78" s="82"/>
      <c r="BB78" s="247"/>
      <c r="BC78" s="82"/>
      <c r="BD78" s="82"/>
      <c r="BE78" s="82"/>
      <c r="BF78" s="82"/>
    </row>
    <row r="79" spans="2:58" s="20" customFormat="1" ht="15" customHeight="1">
      <c r="B79" s="34" t="s">
        <v>111</v>
      </c>
      <c r="C79" s="77">
        <v>-52.899999999999977</v>
      </c>
      <c r="D79" s="77">
        <v>66.30000000000004</v>
      </c>
      <c r="E79" s="77">
        <v>201.99999999999986</v>
      </c>
      <c r="F79" s="121">
        <v>-210.09999999999991</v>
      </c>
      <c r="G79" s="125">
        <v>5.3000000000000966</v>
      </c>
      <c r="H79" s="77">
        <v>-41.800000000000011</v>
      </c>
      <c r="I79" s="77">
        <v>-14.499999999999972</v>
      </c>
      <c r="J79" s="77">
        <v>23.099999999999905</v>
      </c>
      <c r="K79" s="121">
        <v>-4.0999999999996675</v>
      </c>
      <c r="L79" s="125">
        <v>-37.300000000000054</v>
      </c>
      <c r="M79" s="77">
        <v>-20.799999999999965</v>
      </c>
      <c r="N79" s="77">
        <v>-35.097000000000001</v>
      </c>
      <c r="O79" s="77">
        <v>2.0289999999999431</v>
      </c>
      <c r="P79" s="121">
        <v>-4.0999999999996675</v>
      </c>
      <c r="Q79" s="125">
        <v>-27.7</v>
      </c>
      <c r="R79" s="77">
        <v>-35.799999999999997</v>
      </c>
      <c r="S79" s="77">
        <v>-17.900000000000006</v>
      </c>
      <c r="T79" s="77">
        <v>122.9</v>
      </c>
      <c r="U79" s="121">
        <f>V79-R79-S79-T79</f>
        <v>-21.200000000000003</v>
      </c>
      <c r="V79" s="125">
        <v>48</v>
      </c>
      <c r="W79" s="77">
        <v>0.90800000000000003</v>
      </c>
      <c r="X79" s="77">
        <v>-21.9</v>
      </c>
      <c r="Y79" s="199">
        <v>19.7</v>
      </c>
      <c r="Z79" s="121">
        <v>21.622000000000071</v>
      </c>
      <c r="AA79" s="246">
        <v>20.35500000000004</v>
      </c>
      <c r="AB79" s="195">
        <v>77.45999999999998</v>
      </c>
      <c r="AC79" s="195">
        <v>-111.208</v>
      </c>
      <c r="AD79" s="195">
        <v>29.916999999999973</v>
      </c>
      <c r="AE79" s="121">
        <v>14.265999999999934</v>
      </c>
      <c r="AF79" s="246">
        <v>10.434999999999953</v>
      </c>
      <c r="AG79" s="121">
        <v>-36.011999999999986</v>
      </c>
      <c r="AH79" s="195">
        <v>-4.0010000000000234</v>
      </c>
      <c r="AI79" s="195">
        <v>-0.24499999999999744</v>
      </c>
      <c r="AJ79" s="121">
        <v>35.330000000000084</v>
      </c>
      <c r="AK79" s="246">
        <v>-4.9279999999999067</v>
      </c>
      <c r="AL79" s="195">
        <v>-21.257000000000037</v>
      </c>
      <c r="AM79" s="195">
        <v>-5.4689999999999444</v>
      </c>
      <c r="AN79" s="195">
        <v>6.6609999999999729</v>
      </c>
      <c r="AO79" s="246">
        <v>-15.967999999999993</v>
      </c>
      <c r="AP79" s="195">
        <v>50.141000000000027</v>
      </c>
      <c r="AQ79" s="121">
        <v>32.521000000000072</v>
      </c>
      <c r="AR79" s="246">
        <v>12.461000000000011</v>
      </c>
      <c r="AS79" s="195">
        <v>16.733000000000008</v>
      </c>
      <c r="AT79" s="195">
        <v>33.360999999999976</v>
      </c>
      <c r="AU79" s="121">
        <v>-59.603999999999964</v>
      </c>
      <c r="AV79" s="121">
        <v>17.043999999999976</v>
      </c>
      <c r="AW79" s="246">
        <v>16.857999999999979</v>
      </c>
      <c r="AX79" s="195">
        <v>-12.725000000000009</v>
      </c>
      <c r="AY79" s="195">
        <v>6.179000000000002</v>
      </c>
      <c r="AZ79" s="121">
        <v>17.413999999999984</v>
      </c>
      <c r="BA79" s="121">
        <v>10.868000000000016</v>
      </c>
      <c r="BB79" s="246">
        <v>30.972000000000008</v>
      </c>
      <c r="BC79" s="195">
        <v>-61.628000000000021</v>
      </c>
      <c r="BD79" s="195">
        <v>145.72499999999999</v>
      </c>
      <c r="BE79" s="195">
        <v>84.097000000000008</v>
      </c>
      <c r="BF79" s="195">
        <v>40.407000000000004</v>
      </c>
    </row>
    <row r="80" spans="2:58" s="20" customFormat="1" ht="4.5" customHeight="1">
      <c r="B80" s="5"/>
      <c r="C80" s="76"/>
      <c r="D80" s="76"/>
      <c r="E80" s="76"/>
      <c r="F80" s="82"/>
      <c r="G80" s="126"/>
      <c r="H80" s="76"/>
      <c r="I80" s="76"/>
      <c r="J80" s="76"/>
      <c r="K80" s="82"/>
      <c r="L80" s="126"/>
      <c r="M80" s="76"/>
      <c r="N80" s="76"/>
      <c r="O80" s="76"/>
      <c r="P80" s="82"/>
      <c r="Q80" s="126"/>
      <c r="R80" s="76"/>
      <c r="S80" s="76"/>
      <c r="T80" s="76"/>
      <c r="U80" s="82"/>
      <c r="V80" s="126"/>
      <c r="W80" s="76"/>
      <c r="X80" s="76"/>
      <c r="Y80" s="194"/>
      <c r="Z80" s="82"/>
      <c r="AA80" s="247"/>
      <c r="AB80" s="194"/>
      <c r="AC80" s="194"/>
      <c r="AD80" s="194"/>
      <c r="AE80" s="82"/>
      <c r="AF80" s="247"/>
      <c r="AG80" s="82"/>
      <c r="AH80" s="194"/>
      <c r="AI80" s="194"/>
      <c r="AJ80" s="82"/>
      <c r="AK80" s="247"/>
      <c r="AL80" s="194"/>
      <c r="AM80" s="194"/>
      <c r="AN80" s="194"/>
      <c r="AO80" s="247"/>
      <c r="AP80" s="82"/>
      <c r="AQ80" s="82"/>
      <c r="AR80" s="247"/>
      <c r="AS80" s="82"/>
      <c r="AT80" s="82"/>
      <c r="AU80" s="82"/>
      <c r="AV80" s="82"/>
      <c r="AW80" s="247"/>
      <c r="AX80" s="82"/>
      <c r="AY80" s="82"/>
      <c r="AZ80" s="82"/>
      <c r="BA80" s="82"/>
      <c r="BB80" s="247"/>
      <c r="BC80" s="82"/>
      <c r="BD80" s="82"/>
      <c r="BE80" s="82"/>
      <c r="BF80" s="82"/>
    </row>
    <row r="81" spans="2:58" s="20" customFormat="1" ht="15" customHeight="1">
      <c r="B81" s="79" t="s">
        <v>112</v>
      </c>
      <c r="C81" s="75"/>
      <c r="D81" s="75"/>
      <c r="E81" s="75"/>
      <c r="F81" s="120"/>
      <c r="G81" s="124"/>
      <c r="H81" s="75"/>
      <c r="I81" s="75"/>
      <c r="J81" s="75"/>
      <c r="K81" s="120"/>
      <c r="L81" s="124"/>
      <c r="M81" s="75"/>
      <c r="N81" s="75"/>
      <c r="O81" s="75"/>
      <c r="P81" s="120"/>
      <c r="Q81" s="124"/>
      <c r="R81" s="75"/>
      <c r="S81" s="75"/>
      <c r="T81" s="75"/>
      <c r="U81" s="120"/>
      <c r="V81" s="124"/>
      <c r="W81" s="75"/>
      <c r="X81" s="75"/>
      <c r="Y81" s="193"/>
      <c r="Z81" s="120"/>
      <c r="AA81" s="245"/>
      <c r="AB81" s="193"/>
      <c r="AC81" s="193"/>
      <c r="AD81" s="193"/>
      <c r="AE81" s="120"/>
      <c r="AF81" s="245"/>
      <c r="AG81" s="120"/>
      <c r="AH81" s="193"/>
      <c r="AI81" s="193"/>
      <c r="AJ81" s="120"/>
      <c r="AK81" s="245"/>
      <c r="AL81" s="193"/>
      <c r="AM81" s="193"/>
      <c r="AN81" s="193"/>
      <c r="AO81" s="245"/>
      <c r="AP81" s="120"/>
      <c r="AQ81" s="120"/>
      <c r="AR81" s="245"/>
      <c r="AS81" s="120"/>
      <c r="AT81" s="120"/>
      <c r="AU81" s="120"/>
      <c r="AV81" s="120"/>
      <c r="AW81" s="245"/>
      <c r="AX81" s="120"/>
      <c r="AY81" s="120"/>
      <c r="AZ81" s="120"/>
      <c r="BA81" s="120"/>
      <c r="BB81" s="245"/>
      <c r="BC81" s="120"/>
      <c r="BD81" s="120"/>
      <c r="BE81" s="120"/>
      <c r="BF81" s="120"/>
    </row>
    <row r="82" spans="2:58" s="20" customFormat="1" ht="15" customHeight="1">
      <c r="B82" s="12" t="s">
        <v>113</v>
      </c>
      <c r="C82" s="66">
        <v>141.30000000000001</v>
      </c>
      <c r="D82" s="66">
        <v>88.4</v>
      </c>
      <c r="E82" s="66">
        <v>154.69999999999999</v>
      </c>
      <c r="F82" s="74">
        <v>356.7</v>
      </c>
      <c r="G82" s="100">
        <v>141.30000000000001</v>
      </c>
      <c r="H82" s="74">
        <v>146.6</v>
      </c>
      <c r="I82" s="74">
        <v>104.8</v>
      </c>
      <c r="J82" s="74">
        <v>90.3</v>
      </c>
      <c r="K82" s="74">
        <v>113.4</v>
      </c>
      <c r="L82" s="101">
        <v>146.6</v>
      </c>
      <c r="M82" s="66">
        <v>109.3</v>
      </c>
      <c r="N82" s="66">
        <v>88.5</v>
      </c>
      <c r="O82" s="66">
        <v>53.368000000000002</v>
      </c>
      <c r="P82" s="74">
        <v>55.4</v>
      </c>
      <c r="Q82" s="101">
        <v>109.3</v>
      </c>
      <c r="R82" s="66">
        <v>81.599999999999994</v>
      </c>
      <c r="S82" s="74">
        <v>45.8</v>
      </c>
      <c r="T82" s="74">
        <v>27.9</v>
      </c>
      <c r="U82" s="74">
        <v>55.4</v>
      </c>
      <c r="V82" s="101">
        <v>81.599999999999994</v>
      </c>
      <c r="W82" s="66">
        <v>129.57</v>
      </c>
      <c r="X82" s="66">
        <v>130.5</v>
      </c>
      <c r="Y82" s="191">
        <v>108.6</v>
      </c>
      <c r="Z82" s="243">
        <v>128.303</v>
      </c>
      <c r="AA82" s="254">
        <v>129.57</v>
      </c>
      <c r="AB82" s="244">
        <v>149.92500000000001</v>
      </c>
      <c r="AC82" s="244">
        <v>227.38499999999999</v>
      </c>
      <c r="AD82" s="191">
        <v>116.17700000000001</v>
      </c>
      <c r="AE82" s="192">
        <v>146.09399999999999</v>
      </c>
      <c r="AF82" s="368">
        <v>149.92500000000001</v>
      </c>
      <c r="AG82" s="192">
        <v>160.35999999999996</v>
      </c>
      <c r="AH82" s="191">
        <v>124.34799999999997</v>
      </c>
      <c r="AI82" s="191">
        <v>120.34699999999995</v>
      </c>
      <c r="AJ82" s="192">
        <v>120.10199999999996</v>
      </c>
      <c r="AK82" s="368">
        <v>160.35999999999996</v>
      </c>
      <c r="AL82" s="191">
        <v>155.43200000000004</v>
      </c>
      <c r="AM82" s="191">
        <v>134.17500000000001</v>
      </c>
      <c r="AN82" s="191">
        <v>128.70600000000007</v>
      </c>
      <c r="AO82" s="368">
        <v>155.43200000000004</v>
      </c>
      <c r="AP82" s="500">
        <v>139.46400000000006</v>
      </c>
      <c r="AQ82" s="191">
        <v>139.46400000000006</v>
      </c>
      <c r="AR82" s="368">
        <v>139.47399999999999</v>
      </c>
      <c r="AS82" s="191">
        <v>151.935</v>
      </c>
      <c r="AT82" s="191">
        <v>168.66800000000001</v>
      </c>
      <c r="AU82" s="191">
        <v>197.87099999999992</v>
      </c>
      <c r="AV82" s="191">
        <v>151.935</v>
      </c>
      <c r="AW82" s="368">
        <v>151.935</v>
      </c>
      <c r="AX82" s="191">
        <v>168.79299999999998</v>
      </c>
      <c r="AY82" s="191">
        <v>156.06799999999998</v>
      </c>
      <c r="AZ82" s="191">
        <v>162.24700000000001</v>
      </c>
      <c r="BA82" s="191">
        <v>168.79299999999998</v>
      </c>
      <c r="BB82" s="368">
        <v>168.79299999999998</v>
      </c>
      <c r="BC82" s="191">
        <v>199.76499999999999</v>
      </c>
      <c r="BD82" s="191">
        <v>138.13699999999997</v>
      </c>
      <c r="BE82" s="191">
        <v>199.76499999999999</v>
      </c>
      <c r="BF82" s="191">
        <v>199.76499999999999</v>
      </c>
    </row>
    <row r="83" spans="2:58" s="20" customFormat="1" ht="15" customHeight="1">
      <c r="B83" s="12" t="s">
        <v>114</v>
      </c>
      <c r="C83" s="66">
        <v>88.4</v>
      </c>
      <c r="D83" s="66">
        <v>154.69999999999999</v>
      </c>
      <c r="E83" s="66">
        <v>356.7</v>
      </c>
      <c r="F83" s="74">
        <v>146.6</v>
      </c>
      <c r="G83" s="100">
        <v>146.6</v>
      </c>
      <c r="H83" s="74">
        <v>104.8</v>
      </c>
      <c r="I83" s="74">
        <v>90.3</v>
      </c>
      <c r="J83" s="74">
        <v>113.4</v>
      </c>
      <c r="K83" s="74">
        <v>109.3</v>
      </c>
      <c r="L83" s="101">
        <v>109.3</v>
      </c>
      <c r="M83" s="66">
        <v>88.5</v>
      </c>
      <c r="N83" s="66">
        <v>53.368000000000002</v>
      </c>
      <c r="O83" s="66">
        <v>55.4</v>
      </c>
      <c r="P83" s="74">
        <v>81.599999999999994</v>
      </c>
      <c r="Q83" s="101">
        <v>81.599999999999994</v>
      </c>
      <c r="R83" s="66">
        <v>45.8</v>
      </c>
      <c r="S83" s="74">
        <v>27.9</v>
      </c>
      <c r="T83" s="74">
        <v>150.80000000000001</v>
      </c>
      <c r="U83" s="74">
        <v>81.599999999999994</v>
      </c>
      <c r="V83" s="101">
        <v>129.6</v>
      </c>
      <c r="W83" s="66">
        <v>130.47800000000001</v>
      </c>
      <c r="X83" s="66">
        <v>108.6</v>
      </c>
      <c r="Y83" s="191">
        <v>128.30000000000001</v>
      </c>
      <c r="Z83" s="243">
        <v>149.92500000000001</v>
      </c>
      <c r="AA83" s="254">
        <v>149.92500000000001</v>
      </c>
      <c r="AB83" s="244">
        <v>227.38499999999999</v>
      </c>
      <c r="AC83" s="244">
        <v>116.17700000000001</v>
      </c>
      <c r="AD83" s="191">
        <v>146.09399999999999</v>
      </c>
      <c r="AE83" s="192">
        <v>160.35999999999993</v>
      </c>
      <c r="AF83" s="368">
        <v>160.35999999999996</v>
      </c>
      <c r="AG83" s="192">
        <v>124.34799999999997</v>
      </c>
      <c r="AH83" s="191">
        <v>120.34699999999995</v>
      </c>
      <c r="AI83" s="191">
        <v>120.10199999999995</v>
      </c>
      <c r="AJ83" s="192">
        <v>155.43200000000004</v>
      </c>
      <c r="AK83" s="368">
        <v>155.43200000000004</v>
      </c>
      <c r="AL83" s="191">
        <v>134.17500000000001</v>
      </c>
      <c r="AM83" s="191">
        <v>128.70600000000007</v>
      </c>
      <c r="AN83" s="191">
        <v>135.36700000000005</v>
      </c>
      <c r="AO83" s="368">
        <v>139.46400000000006</v>
      </c>
      <c r="AP83" s="500">
        <v>189.61500000000001</v>
      </c>
      <c r="AQ83" s="191">
        <v>171.98500000000013</v>
      </c>
      <c r="AR83" s="368">
        <v>151.935</v>
      </c>
      <c r="AS83" s="191">
        <v>168.66800000000001</v>
      </c>
      <c r="AT83" s="191">
        <v>202.029</v>
      </c>
      <c r="AU83" s="191">
        <v>168.97899999999998</v>
      </c>
      <c r="AV83" s="191">
        <v>168.97899999999998</v>
      </c>
      <c r="AW83" s="368">
        <v>168.79299999999998</v>
      </c>
      <c r="AX83" s="191">
        <v>156.06799999999998</v>
      </c>
      <c r="AY83" s="191">
        <v>162.24699999999999</v>
      </c>
      <c r="AZ83" s="191">
        <v>179.661</v>
      </c>
      <c r="BA83" s="191">
        <v>179.661</v>
      </c>
      <c r="BB83" s="368">
        <v>199.76499999999999</v>
      </c>
      <c r="BC83" s="191">
        <v>138.13699999999997</v>
      </c>
      <c r="BD83" s="191">
        <v>283.86199999999997</v>
      </c>
      <c r="BE83" s="191">
        <v>283.86199999999997</v>
      </c>
      <c r="BF83" s="191">
        <v>240.172</v>
      </c>
    </row>
    <row r="84" spans="2:58" s="9" customFormat="1" ht="4.5" customHeight="1">
      <c r="B84" s="5"/>
      <c r="C84" s="78"/>
      <c r="D84" s="78"/>
      <c r="E84" s="78"/>
      <c r="F84" s="122"/>
      <c r="G84" s="130"/>
      <c r="H84" s="78"/>
      <c r="I84" s="78"/>
      <c r="J84" s="66"/>
      <c r="K84" s="122"/>
      <c r="L84" s="130"/>
      <c r="M84" s="78"/>
      <c r="N84" s="78"/>
      <c r="O84" s="78"/>
      <c r="P84" s="122"/>
      <c r="Q84" s="130"/>
      <c r="R84" s="78"/>
      <c r="S84" s="78"/>
      <c r="T84" s="78"/>
      <c r="U84" s="122"/>
      <c r="V84" s="130"/>
      <c r="W84" s="78"/>
      <c r="X84" s="78"/>
      <c r="Y84" s="196"/>
      <c r="Z84" s="122"/>
      <c r="AA84" s="256"/>
      <c r="AB84" s="196"/>
      <c r="AC84" s="196"/>
      <c r="AD84" s="196"/>
      <c r="AE84" s="122"/>
      <c r="AF84" s="256"/>
      <c r="AG84" s="122"/>
      <c r="AH84" s="196"/>
      <c r="AI84" s="196"/>
      <c r="AJ84" s="122"/>
      <c r="AK84" s="256"/>
      <c r="AL84" s="196"/>
      <c r="AM84" s="196"/>
      <c r="AN84" s="196"/>
      <c r="AO84" s="256"/>
      <c r="AP84" s="122"/>
      <c r="AQ84" s="10"/>
      <c r="AR84" s="256"/>
      <c r="AS84" s="122"/>
      <c r="AT84" s="122"/>
      <c r="AU84" s="122"/>
      <c r="AV84" s="10"/>
      <c r="AW84" s="256"/>
      <c r="AX84" s="122"/>
      <c r="AY84" s="122"/>
      <c r="AZ84" s="122"/>
      <c r="BA84" s="10"/>
      <c r="BB84" s="256"/>
      <c r="BC84" s="122"/>
      <c r="BD84" s="122"/>
      <c r="BE84" s="122"/>
      <c r="BF84" s="122"/>
    </row>
    <row r="85" spans="2:58" s="9" customFormat="1" ht="15" customHeight="1">
      <c r="B85" s="34" t="s">
        <v>111</v>
      </c>
      <c r="C85" s="77">
        <v>-52.900000000000006</v>
      </c>
      <c r="D85" s="77">
        <v>66.299999999999983</v>
      </c>
      <c r="E85" s="77">
        <v>202</v>
      </c>
      <c r="F85" s="121">
        <v>-210.1</v>
      </c>
      <c r="G85" s="131">
        <v>5.2999999999999829</v>
      </c>
      <c r="H85" s="77">
        <v>-41.8</v>
      </c>
      <c r="I85" s="77">
        <v>-14.5</v>
      </c>
      <c r="J85" s="77">
        <v>23.100000000000009</v>
      </c>
      <c r="K85" s="121">
        <v>-4.1000000000000085</v>
      </c>
      <c r="L85" s="131">
        <v>-37.299999999999997</v>
      </c>
      <c r="M85" s="77">
        <v>-20.799999999999997</v>
      </c>
      <c r="N85" s="77">
        <v>-35.131999999999998</v>
      </c>
      <c r="O85" s="77">
        <v>2.0319999999999965</v>
      </c>
      <c r="P85" s="121">
        <v>-4.1000000000000085</v>
      </c>
      <c r="Q85" s="131">
        <v>-27.7</v>
      </c>
      <c r="R85" s="77">
        <v>-35.799999999999997</v>
      </c>
      <c r="S85" s="77">
        <v>89.5</v>
      </c>
      <c r="T85" s="77">
        <f>T83-T82</f>
        <v>122.9</v>
      </c>
      <c r="U85" s="121">
        <f t="shared" ref="U85" si="6">U83-U82</f>
        <v>26.199999999999996</v>
      </c>
      <c r="V85" s="131">
        <v>48</v>
      </c>
      <c r="W85" s="77">
        <v>0.90800000000001546</v>
      </c>
      <c r="X85" s="77">
        <v>-21.900000000000006</v>
      </c>
      <c r="Y85" s="195">
        <v>19.700000000000017</v>
      </c>
      <c r="Z85" s="121">
        <v>21.622000000000014</v>
      </c>
      <c r="AA85" s="257">
        <v>20.355000000000018</v>
      </c>
      <c r="AB85" s="195">
        <v>77.45999999999998</v>
      </c>
      <c r="AC85" s="195">
        <v>-111.20799999999998</v>
      </c>
      <c r="AD85" s="195">
        <v>29.916999999999987</v>
      </c>
      <c r="AE85" s="121">
        <v>14.265999999999934</v>
      </c>
      <c r="AF85" s="257">
        <v>10.434999999999945</v>
      </c>
      <c r="AG85" s="121">
        <v>-36.011999999999986</v>
      </c>
      <c r="AH85" s="195">
        <v>-4.001000000000019</v>
      </c>
      <c r="AI85" s="195">
        <v>-0.24500000000000455</v>
      </c>
      <c r="AJ85" s="121">
        <v>35.330000000000084</v>
      </c>
      <c r="AK85" s="257">
        <v>-4.927999999999912</v>
      </c>
      <c r="AL85" s="195">
        <v>-21.257000000000033</v>
      </c>
      <c r="AM85" s="195">
        <v>-5.4689999999999372</v>
      </c>
      <c r="AN85" s="195">
        <v>6.6609999999999729</v>
      </c>
      <c r="AO85" s="257">
        <v>-15.967999999999989</v>
      </c>
      <c r="AP85" s="195">
        <v>50.150999999999954</v>
      </c>
      <c r="AQ85" s="121">
        <v>32.521000000000072</v>
      </c>
      <c r="AR85" s="257">
        <v>12.461000000000013</v>
      </c>
      <c r="AS85" s="195">
        <v>16.733000000000004</v>
      </c>
      <c r="AT85" s="195">
        <v>33.36099999999999</v>
      </c>
      <c r="AU85" s="121">
        <v>-28.891999999999939</v>
      </c>
      <c r="AV85" s="121">
        <v>17.043999999999983</v>
      </c>
      <c r="AW85" s="257">
        <v>16.857999999999976</v>
      </c>
      <c r="AX85" s="195">
        <v>-12.724999999999994</v>
      </c>
      <c r="AY85" s="195">
        <v>6.179000000000002</v>
      </c>
      <c r="AZ85" s="121">
        <v>17.413999999999987</v>
      </c>
      <c r="BA85" s="121">
        <v>10.868000000000023</v>
      </c>
      <c r="BB85" s="257">
        <v>30.972000000000008</v>
      </c>
      <c r="BC85" s="195">
        <v>-61.628000000000014</v>
      </c>
      <c r="BD85" s="195">
        <v>145.72499999999999</v>
      </c>
      <c r="BE85" s="195">
        <v>84.09699999999998</v>
      </c>
      <c r="BF85" s="195">
        <v>40.407000000000011</v>
      </c>
    </row>
    <row r="86" spans="2:58" ht="15" customHeight="1">
      <c r="B86" s="32"/>
      <c r="C86" s="32"/>
      <c r="D86" s="32"/>
      <c r="E86" s="32"/>
      <c r="F86" s="32"/>
      <c r="G86" s="32"/>
      <c r="H86" s="32"/>
      <c r="I86" s="32"/>
      <c r="Y86" s="189"/>
      <c r="AC86" s="175"/>
      <c r="AD86" s="175"/>
      <c r="AE86" s="175"/>
      <c r="AF86" s="175"/>
      <c r="AG86" s="175"/>
      <c r="AJ86" s="175"/>
      <c r="AK86" s="175"/>
      <c r="AP86" s="175"/>
    </row>
    <row r="87" spans="2:58" ht="12.75" customHeight="1">
      <c r="P87" s="36"/>
      <c r="Q87" s="36"/>
      <c r="AC87" s="339"/>
      <c r="AD87" s="341"/>
      <c r="AE87" s="341"/>
      <c r="AF87" s="341"/>
      <c r="AG87" s="341"/>
      <c r="AJ87" s="341"/>
      <c r="AK87" s="341"/>
      <c r="AL87" s="341"/>
      <c r="AN87" s="2"/>
      <c r="BD87" s="2"/>
      <c r="BE87" s="2"/>
      <c r="BF87" s="2"/>
    </row>
    <row r="88" spans="2:58" ht="12.75" customHeight="1">
      <c r="AL88" s="2"/>
    </row>
  </sheetData>
  <mergeCells count="57">
    <mergeCell ref="BF6:BF7"/>
    <mergeCell ref="BC6:BC7"/>
    <mergeCell ref="X6:X7"/>
    <mergeCell ref="BA6:BA7"/>
    <mergeCell ref="AU6:AU7"/>
    <mergeCell ref="AZ6:AZ7"/>
    <mergeCell ref="AK6:AK7"/>
    <mergeCell ref="AX6:AX7"/>
    <mergeCell ref="AV6:AV7"/>
    <mergeCell ref="AR6:AR7"/>
    <mergeCell ref="AP6:AP7"/>
    <mergeCell ref="AO6:AO7"/>
    <mergeCell ref="AW6:AW7"/>
    <mergeCell ref="AM6:AM7"/>
    <mergeCell ref="AL6:AL7"/>
    <mergeCell ref="AT6:AT7"/>
    <mergeCell ref="AS6:AS7"/>
    <mergeCell ref="AQ6:AQ7"/>
    <mergeCell ref="Y6:Y7"/>
    <mergeCell ref="AJ6:AJ7"/>
    <mergeCell ref="AI6:AI7"/>
    <mergeCell ref="AH6:AH7"/>
    <mergeCell ref="AC6:AC7"/>
    <mergeCell ref="AB6:AB7"/>
    <mergeCell ref="Z6:Z7"/>
    <mergeCell ref="AA6:AA7"/>
    <mergeCell ref="AN6:AN7"/>
    <mergeCell ref="L6:L7"/>
    <mergeCell ref="U6:U7"/>
    <mergeCell ref="V6:V7"/>
    <mergeCell ref="B6:B7"/>
    <mergeCell ref="I6:I7"/>
    <mergeCell ref="E6:E7"/>
    <mergeCell ref="C6:C7"/>
    <mergeCell ref="D6:D7"/>
    <mergeCell ref="G6:G7"/>
    <mergeCell ref="F6:F7"/>
    <mergeCell ref="H6:H7"/>
    <mergeCell ref="N6:N7"/>
    <mergeCell ref="Q6:Q7"/>
    <mergeCell ref="P6:P7"/>
    <mergeCell ref="BD6:BD7"/>
    <mergeCell ref="BE6:BE7"/>
    <mergeCell ref="BB6:BB7"/>
    <mergeCell ref="AY6:AY7"/>
    <mergeCell ref="J6:J7"/>
    <mergeCell ref="W6:W7"/>
    <mergeCell ref="R6:R7"/>
    <mergeCell ref="AG6:AG7"/>
    <mergeCell ref="AE6:AE7"/>
    <mergeCell ref="AF6:AF7"/>
    <mergeCell ref="AD6:AD7"/>
    <mergeCell ref="K6:K7"/>
    <mergeCell ref="T6:T7"/>
    <mergeCell ref="M6:M7"/>
    <mergeCell ref="O6:O7"/>
    <mergeCell ref="S6:S7"/>
  </mergeCells>
  <pageMargins left="0.51181102362204722" right="0.51181102362204722" top="0.78740157480314965" bottom="0.78740157480314965" header="0.31496062992125984" footer="0.31496062992125984"/>
  <pageSetup scale="60" orientation="landscape" r:id="rId1"/>
  <headerFooter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4"/>
  <sheetViews>
    <sheetView showGridLines="0" zoomScaleNormal="100" workbookViewId="0">
      <pane xSplit="2" ySplit="7" topLeftCell="AF35" activePane="bottomRight" state="frozen"/>
      <selection activeCell="M3" sqref="M3"/>
      <selection pane="topRight" activeCell="M3" sqref="M3"/>
      <selection pane="bottomLeft" activeCell="M3" sqref="M3"/>
      <selection pane="bottomRight" activeCell="BR40" sqref="BR40:BR43"/>
    </sheetView>
  </sheetViews>
  <sheetFormatPr defaultRowHeight="15" outlineLevelCol="1"/>
  <cols>
    <col min="1" max="1" width="2.5703125" customWidth="1"/>
    <col min="2" max="2" width="36.7109375" bestFit="1" customWidth="1"/>
    <col min="3" max="4" width="0" style="5" hidden="1" customWidth="1" outlineLevel="1"/>
    <col min="5" max="6" width="9.140625" style="5" hidden="1" customWidth="1" outlineLevel="1"/>
    <col min="7" max="7" width="9.140625" style="5" customWidth="1" collapsed="1"/>
    <col min="8" max="8" width="9.140625" style="5" hidden="1" customWidth="1" outlineLevel="1"/>
    <col min="9" max="9" width="0" style="5" hidden="1" customWidth="1" outlineLevel="1"/>
    <col min="10" max="11" width="9.140625" style="5" hidden="1" customWidth="1" outlineLevel="1"/>
    <col min="12" max="12" width="9.140625" style="5" customWidth="1" collapsed="1"/>
    <col min="13" max="13" width="9.140625" style="5" hidden="1" customWidth="1" outlineLevel="1"/>
    <col min="14" max="14" width="0" hidden="1" customWidth="1" outlineLevel="1"/>
    <col min="15" max="15" width="9.140625" hidden="1" customWidth="1" outlineLevel="1"/>
    <col min="16" max="16" width="9.140625" style="5" hidden="1" customWidth="1" outlineLevel="1"/>
    <col min="17" max="17" width="9.140625" style="5" customWidth="1" collapsed="1"/>
    <col min="18" max="19" width="9.140625" style="5" hidden="1" customWidth="1" outlineLevel="1"/>
    <col min="20" max="20" width="9.140625" hidden="1" customWidth="1" outlineLevel="1"/>
    <col min="21" max="21" width="9.140625" style="5" hidden="1" customWidth="1" outlineLevel="1"/>
    <col min="22" max="22" width="9.140625" style="5" customWidth="1" collapsed="1"/>
    <col min="23" max="23" width="9.140625" style="5" hidden="1" customWidth="1" outlineLevel="1"/>
    <col min="24" max="26" width="0" hidden="1" customWidth="1" outlineLevel="1"/>
    <col min="27" max="27" width="9.140625" collapsed="1"/>
    <col min="28" max="28" width="9.140625" style="200" hidden="1" customWidth="1" outlineLevel="1"/>
    <col min="29" max="31" width="0" style="189" hidden="1" customWidth="1" outlineLevel="1"/>
    <col min="32" max="32" width="9.140625" style="189" collapsed="1"/>
    <col min="33" max="33" width="9.140625" style="200" hidden="1" customWidth="1" outlineLevel="1"/>
    <col min="34" max="34" width="0" hidden="1" customWidth="1" outlineLevel="1"/>
    <col min="35" max="36" width="0" style="189" hidden="1" customWidth="1" outlineLevel="1"/>
    <col min="37" max="37" width="9.140625" style="189" collapsed="1"/>
    <col min="38" max="38" width="9.140625" style="189" hidden="1" customWidth="1" outlineLevel="1"/>
    <col min="39" max="48" width="0" style="189" hidden="1" customWidth="1" outlineLevel="1"/>
    <col min="49" max="49" width="9.140625" style="189" collapsed="1"/>
    <col min="50" max="50" width="9.140625" hidden="1" customWidth="1" outlineLevel="1"/>
    <col min="51" max="52" width="9.140625" style="189" hidden="1" customWidth="1" outlineLevel="1"/>
    <col min="53" max="53" width="9.140625" hidden="1" customWidth="1" outlineLevel="1" collapsed="1"/>
    <col min="54" max="56" width="9.140625" style="189" hidden="1" customWidth="1" outlineLevel="1"/>
    <col min="57" max="57" width="9.140625" style="189" collapsed="1"/>
    <col min="58" max="58" width="0" style="189" hidden="1" customWidth="1" outlineLevel="1"/>
    <col min="59" max="59" width="0" hidden="1" customWidth="1" outlineLevel="1"/>
    <col min="60" max="60" width="0" style="189" hidden="1" customWidth="1" outlineLevel="1"/>
    <col min="61" max="61" width="9.140625" style="189" hidden="1" customWidth="1" outlineLevel="1"/>
    <col min="62" max="62" width="9.140625" style="189" collapsed="1"/>
    <col min="63" max="65" width="9.140625" style="189"/>
    <col min="66" max="66" width="9.140625" style="189" customWidth="1"/>
    <col min="67" max="70" width="9.140625" style="189"/>
  </cols>
  <sheetData>
    <row r="1" spans="1:70">
      <c r="R1" s="99" t="s">
        <v>4</v>
      </c>
      <c r="W1" s="99" t="s">
        <v>4</v>
      </c>
      <c r="Y1" s="189"/>
    </row>
    <row r="2" spans="1:70">
      <c r="Y2" s="189"/>
    </row>
    <row r="3" spans="1:70">
      <c r="Y3" s="189"/>
    </row>
    <row r="4" spans="1:70">
      <c r="Y4" s="189"/>
    </row>
    <row r="5" spans="1:70">
      <c r="Y5" s="189"/>
      <c r="AO5" s="427" t="s">
        <v>220</v>
      </c>
      <c r="AP5" s="427" t="s">
        <v>220</v>
      </c>
      <c r="AQ5" s="561" t="s">
        <v>221</v>
      </c>
      <c r="AR5" s="562"/>
      <c r="AS5" s="562"/>
      <c r="AT5" s="562"/>
      <c r="AU5" s="562"/>
      <c r="AV5" s="19"/>
      <c r="AW5" s="19"/>
      <c r="BD5" s="19"/>
      <c r="BE5" s="19"/>
    </row>
    <row r="6" spans="1:70">
      <c r="B6" s="588" t="s">
        <v>115</v>
      </c>
      <c r="C6" s="582" t="s">
        <v>32</v>
      </c>
      <c r="D6" s="582" t="s">
        <v>33</v>
      </c>
      <c r="E6" s="582" t="s">
        <v>36</v>
      </c>
      <c r="F6" s="584" t="s">
        <v>37</v>
      </c>
      <c r="G6" s="575">
        <v>40908</v>
      </c>
      <c r="H6" s="587" t="s">
        <v>34</v>
      </c>
      <c r="I6" s="582" t="s">
        <v>35</v>
      </c>
      <c r="J6" s="582" t="s">
        <v>38</v>
      </c>
      <c r="K6" s="584" t="s">
        <v>39</v>
      </c>
      <c r="L6" s="585">
        <v>2012</v>
      </c>
      <c r="M6" s="587" t="s">
        <v>40</v>
      </c>
      <c r="N6" s="582" t="s">
        <v>135</v>
      </c>
      <c r="O6" s="582" t="s">
        <v>137</v>
      </c>
      <c r="P6" s="584" t="s">
        <v>149</v>
      </c>
      <c r="Q6" s="585">
        <v>2013</v>
      </c>
      <c r="R6" s="587" t="s">
        <v>150</v>
      </c>
      <c r="S6" s="582" t="s">
        <v>151</v>
      </c>
      <c r="T6" s="582" t="s">
        <v>152</v>
      </c>
      <c r="U6" s="584" t="s">
        <v>155</v>
      </c>
      <c r="V6" s="573">
        <v>2014</v>
      </c>
      <c r="W6" s="587" t="s">
        <v>161</v>
      </c>
      <c r="X6" s="587" t="s">
        <v>162</v>
      </c>
      <c r="Y6" s="587" t="s">
        <v>164</v>
      </c>
      <c r="Z6" s="584" t="s">
        <v>166</v>
      </c>
      <c r="AA6" s="573">
        <v>2015</v>
      </c>
      <c r="AB6" s="587" t="s">
        <v>169</v>
      </c>
      <c r="AC6" s="587" t="s">
        <v>202</v>
      </c>
      <c r="AD6" s="587" t="s">
        <v>203</v>
      </c>
      <c r="AE6" s="589" t="s">
        <v>205</v>
      </c>
      <c r="AF6" s="573">
        <v>2016</v>
      </c>
      <c r="AG6" s="587" t="s">
        <v>208</v>
      </c>
      <c r="AH6" s="587" t="s">
        <v>210</v>
      </c>
      <c r="AI6" s="587" t="s">
        <v>211</v>
      </c>
      <c r="AJ6" s="589" t="s">
        <v>212</v>
      </c>
      <c r="AK6" s="573">
        <v>2017</v>
      </c>
      <c r="AL6" s="589" t="s">
        <v>214</v>
      </c>
      <c r="AM6" s="587" t="s">
        <v>216</v>
      </c>
      <c r="AN6" s="587" t="s">
        <v>218</v>
      </c>
      <c r="AO6" s="557" t="s">
        <v>222</v>
      </c>
      <c r="AP6" s="568" t="s">
        <v>223</v>
      </c>
      <c r="AQ6" s="566" t="s">
        <v>224</v>
      </c>
      <c r="AR6" s="568" t="s">
        <v>225</v>
      </c>
      <c r="AS6" s="557" t="s">
        <v>226</v>
      </c>
      <c r="AT6" s="557" t="s">
        <v>227</v>
      </c>
      <c r="AU6" s="557" t="s">
        <v>228</v>
      </c>
      <c r="AV6" s="557" t="s">
        <v>229</v>
      </c>
      <c r="AW6" s="568">
        <v>2018</v>
      </c>
      <c r="AX6" s="587" t="s">
        <v>244</v>
      </c>
      <c r="AY6" s="587" t="s">
        <v>271</v>
      </c>
      <c r="AZ6" s="587" t="s">
        <v>277</v>
      </c>
      <c r="BA6" s="584" t="s">
        <v>245</v>
      </c>
      <c r="BB6" s="584" t="s">
        <v>272</v>
      </c>
      <c r="BC6" s="584" t="s">
        <v>278</v>
      </c>
      <c r="BD6" s="557" t="s">
        <v>280</v>
      </c>
      <c r="BE6" s="568">
        <v>2019</v>
      </c>
      <c r="BF6" s="584" t="s">
        <v>286</v>
      </c>
      <c r="BG6" s="584" t="s">
        <v>294</v>
      </c>
      <c r="BH6" s="584" t="s">
        <v>303</v>
      </c>
      <c r="BI6" s="584" t="s">
        <v>307</v>
      </c>
      <c r="BJ6" s="573">
        <v>2020</v>
      </c>
      <c r="BK6" s="584" t="s">
        <v>310</v>
      </c>
      <c r="BL6" s="584" t="s">
        <v>313</v>
      </c>
      <c r="BM6" s="584" t="s">
        <v>317</v>
      </c>
      <c r="BN6" s="584" t="s">
        <v>320</v>
      </c>
      <c r="BO6" s="573">
        <v>2021</v>
      </c>
      <c r="BP6" s="584" t="s">
        <v>323</v>
      </c>
      <c r="BQ6" s="584" t="s">
        <v>326</v>
      </c>
      <c r="BR6" s="584" t="s">
        <v>335</v>
      </c>
    </row>
    <row r="7" spans="1:70">
      <c r="B7" s="588"/>
      <c r="C7" s="582"/>
      <c r="D7" s="582"/>
      <c r="E7" s="582"/>
      <c r="F7" s="584"/>
      <c r="G7" s="576"/>
      <c r="H7" s="587"/>
      <c r="I7" s="582"/>
      <c r="J7" s="582"/>
      <c r="K7" s="584"/>
      <c r="L7" s="586"/>
      <c r="M7" s="587"/>
      <c r="N7" s="582"/>
      <c r="O7" s="582"/>
      <c r="P7" s="584"/>
      <c r="Q7" s="586"/>
      <c r="R7" s="587"/>
      <c r="S7" s="582"/>
      <c r="T7" s="582"/>
      <c r="U7" s="584"/>
      <c r="V7" s="574"/>
      <c r="W7" s="587"/>
      <c r="X7" s="587"/>
      <c r="Y7" s="587"/>
      <c r="Z7" s="584"/>
      <c r="AA7" s="574"/>
      <c r="AB7" s="587"/>
      <c r="AC7" s="587"/>
      <c r="AD7" s="587"/>
      <c r="AE7" s="589"/>
      <c r="AF7" s="574"/>
      <c r="AG7" s="587"/>
      <c r="AH7" s="587"/>
      <c r="AI7" s="587"/>
      <c r="AJ7" s="589"/>
      <c r="AK7" s="574"/>
      <c r="AL7" s="589"/>
      <c r="AM7" s="587"/>
      <c r="AN7" s="587"/>
      <c r="AO7" s="558"/>
      <c r="AP7" s="569"/>
      <c r="AQ7" s="567"/>
      <c r="AR7" s="569"/>
      <c r="AS7" s="558"/>
      <c r="AT7" s="558"/>
      <c r="AU7" s="558"/>
      <c r="AV7" s="558"/>
      <c r="AW7" s="569"/>
      <c r="AX7" s="587"/>
      <c r="AY7" s="587"/>
      <c r="AZ7" s="587"/>
      <c r="BA7" s="584"/>
      <c r="BB7" s="584"/>
      <c r="BC7" s="584"/>
      <c r="BD7" s="558"/>
      <c r="BE7" s="569"/>
      <c r="BF7" s="584"/>
      <c r="BG7" s="584"/>
      <c r="BH7" s="584"/>
      <c r="BI7" s="584"/>
      <c r="BJ7" s="574"/>
      <c r="BK7" s="584"/>
      <c r="BL7" s="584"/>
      <c r="BM7" s="584"/>
      <c r="BN7" s="584"/>
      <c r="BO7" s="574"/>
      <c r="BP7" s="584"/>
      <c r="BQ7" s="584"/>
      <c r="BR7" s="584"/>
    </row>
    <row r="8" spans="1:70" s="42" customFormat="1" ht="14.25" customHeight="1">
      <c r="A8" s="41"/>
      <c r="B8" s="25" t="s">
        <v>116</v>
      </c>
      <c r="C8" s="47">
        <f t="shared" ref="C8:L8" si="0">C9+C10</f>
        <v>144</v>
      </c>
      <c r="D8" s="47">
        <f t="shared" si="0"/>
        <v>148</v>
      </c>
      <c r="E8" s="47">
        <f t="shared" si="0"/>
        <v>170</v>
      </c>
      <c r="F8" s="135">
        <f t="shared" si="0"/>
        <v>193</v>
      </c>
      <c r="G8" s="148">
        <f t="shared" si="0"/>
        <v>193</v>
      </c>
      <c r="H8" s="145">
        <f t="shared" si="0"/>
        <v>207</v>
      </c>
      <c r="I8" s="47">
        <f t="shared" si="0"/>
        <v>216</v>
      </c>
      <c r="J8" s="47">
        <f t="shared" si="0"/>
        <v>218</v>
      </c>
      <c r="K8" s="135">
        <f t="shared" si="0"/>
        <v>231</v>
      </c>
      <c r="L8" s="148">
        <f t="shared" si="0"/>
        <v>231</v>
      </c>
      <c r="M8" s="145">
        <f>M9+M10</f>
        <v>230</v>
      </c>
      <c r="N8" s="47">
        <f>N9+N10</f>
        <v>229</v>
      </c>
      <c r="O8" s="47">
        <f>O9+O10</f>
        <v>233</v>
      </c>
      <c r="P8" s="135">
        <f t="shared" ref="P8" si="1">P9+P10</f>
        <v>241</v>
      </c>
      <c r="Q8" s="148">
        <f>P8</f>
        <v>241</v>
      </c>
      <c r="R8" s="145">
        <f>R9+R10</f>
        <v>242</v>
      </c>
      <c r="S8" s="47">
        <f>S9+S10</f>
        <v>239</v>
      </c>
      <c r="T8" s="47">
        <f>T9+T10</f>
        <v>237</v>
      </c>
      <c r="U8" s="135">
        <f t="shared" ref="U8" si="2">U9+U10</f>
        <v>239</v>
      </c>
      <c r="V8" s="148">
        <f>U8</f>
        <v>239</v>
      </c>
      <c r="W8" s="145">
        <f>W9+W10</f>
        <v>238</v>
      </c>
      <c r="X8" s="145">
        <v>233</v>
      </c>
      <c r="Y8" s="212">
        <v>234</v>
      </c>
      <c r="Z8" s="258">
        <v>229</v>
      </c>
      <c r="AA8" s="259">
        <v>229</v>
      </c>
      <c r="AB8" s="286">
        <v>220</v>
      </c>
      <c r="AC8" s="286">
        <v>222</v>
      </c>
      <c r="AD8" s="212">
        <v>218</v>
      </c>
      <c r="AE8" s="374">
        <v>223</v>
      </c>
      <c r="AF8" s="259">
        <v>223</v>
      </c>
      <c r="AG8" s="212">
        <v>225</v>
      </c>
      <c r="AH8" s="212">
        <v>227</v>
      </c>
      <c r="AI8" s="212">
        <v>227</v>
      </c>
      <c r="AJ8" s="374">
        <v>231</v>
      </c>
      <c r="AK8" s="259">
        <v>231</v>
      </c>
      <c r="AL8" s="374">
        <v>229</v>
      </c>
      <c r="AM8" s="212">
        <v>232</v>
      </c>
      <c r="AN8" s="212">
        <v>232</v>
      </c>
      <c r="AO8" s="135">
        <v>234</v>
      </c>
      <c r="AP8" s="148">
        <v>234</v>
      </c>
      <c r="AQ8" s="135">
        <v>231</v>
      </c>
      <c r="AR8" s="148">
        <v>231</v>
      </c>
      <c r="AS8" s="374">
        <v>229</v>
      </c>
      <c r="AT8" s="212">
        <v>232</v>
      </c>
      <c r="AU8" s="212">
        <v>232</v>
      </c>
      <c r="AV8" s="135">
        <v>234</v>
      </c>
      <c r="AW8" s="148">
        <v>234</v>
      </c>
      <c r="AX8" s="374"/>
      <c r="AY8" s="508"/>
      <c r="AZ8" s="508"/>
      <c r="BA8" s="135">
        <v>237</v>
      </c>
      <c r="BB8" s="520">
        <v>234</v>
      </c>
      <c r="BC8" s="520">
        <v>233</v>
      </c>
      <c r="BD8" s="135">
        <v>238</v>
      </c>
      <c r="BE8" s="148">
        <v>238</v>
      </c>
      <c r="BF8" s="135">
        <v>232</v>
      </c>
      <c r="BG8" s="135">
        <v>231</v>
      </c>
      <c r="BH8" s="135">
        <v>229</v>
      </c>
      <c r="BI8" s="135">
        <v>233</v>
      </c>
      <c r="BJ8" s="148">
        <v>233</v>
      </c>
      <c r="BK8" s="135">
        <v>232</v>
      </c>
      <c r="BL8" s="135">
        <v>232</v>
      </c>
      <c r="BM8" s="135">
        <v>234</v>
      </c>
      <c r="BN8" s="135">
        <v>240</v>
      </c>
      <c r="BO8" s="148">
        <v>240</v>
      </c>
      <c r="BP8" s="135">
        <v>239</v>
      </c>
      <c r="BQ8" s="135">
        <v>240</v>
      </c>
      <c r="BR8" s="135">
        <v>246</v>
      </c>
    </row>
    <row r="9" spans="1:70" s="43" customFormat="1" ht="14.25" customHeight="1">
      <c r="A9" s="40"/>
      <c r="B9" s="39" t="s">
        <v>117</v>
      </c>
      <c r="C9" s="48">
        <v>47</v>
      </c>
      <c r="D9" s="48">
        <v>47</v>
      </c>
      <c r="E9" s="48">
        <v>61</v>
      </c>
      <c r="F9" s="136">
        <v>78</v>
      </c>
      <c r="G9" s="149">
        <v>78</v>
      </c>
      <c r="H9" s="146">
        <v>86</v>
      </c>
      <c r="I9" s="48">
        <v>90</v>
      </c>
      <c r="J9" s="48">
        <v>92</v>
      </c>
      <c r="K9" s="136">
        <f t="shared" ref="K9:R9" si="3">K15+K18+K12</f>
        <v>103</v>
      </c>
      <c r="L9" s="149">
        <f t="shared" si="3"/>
        <v>103</v>
      </c>
      <c r="M9" s="146">
        <f t="shared" si="3"/>
        <v>104</v>
      </c>
      <c r="N9" s="48">
        <f t="shared" si="3"/>
        <v>109</v>
      </c>
      <c r="O9" s="48">
        <f t="shared" si="3"/>
        <v>113</v>
      </c>
      <c r="P9" s="136">
        <f t="shared" si="3"/>
        <v>118</v>
      </c>
      <c r="Q9" s="149">
        <f t="shared" si="3"/>
        <v>118</v>
      </c>
      <c r="R9" s="146">
        <f t="shared" si="3"/>
        <v>117</v>
      </c>
      <c r="S9" s="48">
        <v>117</v>
      </c>
      <c r="T9" s="48">
        <f>T11+T15+T18</f>
        <v>114</v>
      </c>
      <c r="U9" s="136">
        <f t="shared" ref="U9:W9" si="4">U15+U18+U12</f>
        <v>112</v>
      </c>
      <c r="V9" s="149">
        <f t="shared" si="4"/>
        <v>112</v>
      </c>
      <c r="W9" s="146">
        <f t="shared" si="4"/>
        <v>110</v>
      </c>
      <c r="X9" s="146">
        <v>105</v>
      </c>
      <c r="Y9" s="213">
        <v>97</v>
      </c>
      <c r="Z9" s="260">
        <v>92</v>
      </c>
      <c r="AA9" s="261">
        <v>92</v>
      </c>
      <c r="AB9" s="287">
        <v>85</v>
      </c>
      <c r="AC9" s="287">
        <v>84</v>
      </c>
      <c r="AD9" s="213">
        <v>80</v>
      </c>
      <c r="AE9" s="375">
        <v>78</v>
      </c>
      <c r="AF9" s="261">
        <v>78</v>
      </c>
      <c r="AG9" s="213">
        <v>75</v>
      </c>
      <c r="AH9" s="213">
        <v>74</v>
      </c>
      <c r="AI9" s="213">
        <v>71</v>
      </c>
      <c r="AJ9" s="375">
        <v>71</v>
      </c>
      <c r="AK9" s="261">
        <v>71</v>
      </c>
      <c r="AL9" s="375">
        <v>70</v>
      </c>
      <c r="AM9" s="213">
        <v>70</v>
      </c>
      <c r="AN9" s="213">
        <v>69</v>
      </c>
      <c r="AO9" s="136">
        <v>69</v>
      </c>
      <c r="AP9" s="149">
        <v>69</v>
      </c>
      <c r="AQ9" s="136">
        <v>71</v>
      </c>
      <c r="AR9" s="149">
        <v>71</v>
      </c>
      <c r="AS9" s="375">
        <v>70</v>
      </c>
      <c r="AT9" s="213">
        <v>70</v>
      </c>
      <c r="AU9" s="213">
        <v>69</v>
      </c>
      <c r="AV9" s="136">
        <v>69</v>
      </c>
      <c r="AW9" s="149">
        <v>69</v>
      </c>
      <c r="AX9" s="375"/>
      <c r="AY9" s="509"/>
      <c r="AZ9" s="509"/>
      <c r="BA9" s="136">
        <v>67</v>
      </c>
      <c r="BB9" s="521">
        <v>66</v>
      </c>
      <c r="BC9" s="521">
        <v>66</v>
      </c>
      <c r="BD9" s="136">
        <v>67</v>
      </c>
      <c r="BE9" s="149">
        <v>67</v>
      </c>
      <c r="BF9" s="136">
        <v>62</v>
      </c>
      <c r="BG9" s="136">
        <v>62</v>
      </c>
      <c r="BH9" s="136">
        <v>61</v>
      </c>
      <c r="BI9" s="136">
        <v>64</v>
      </c>
      <c r="BJ9" s="149">
        <v>64</v>
      </c>
      <c r="BK9" s="136">
        <v>64</v>
      </c>
      <c r="BL9" s="136">
        <v>65</v>
      </c>
      <c r="BM9" s="136">
        <v>65</v>
      </c>
      <c r="BN9" s="136">
        <v>65</v>
      </c>
      <c r="BO9" s="149">
        <v>65</v>
      </c>
      <c r="BP9" s="136">
        <v>65</v>
      </c>
      <c r="BQ9" s="136">
        <v>64</v>
      </c>
      <c r="BR9" s="136">
        <v>66</v>
      </c>
    </row>
    <row r="10" spans="1:70" s="43" customFormat="1" ht="14.25" customHeight="1">
      <c r="A10" s="40"/>
      <c r="B10" s="39" t="s">
        <v>118</v>
      </c>
      <c r="C10" s="48">
        <v>97</v>
      </c>
      <c r="D10" s="48">
        <v>101</v>
      </c>
      <c r="E10" s="48">
        <v>109</v>
      </c>
      <c r="F10" s="136">
        <v>115</v>
      </c>
      <c r="G10" s="149">
        <v>115</v>
      </c>
      <c r="H10" s="146">
        <v>121</v>
      </c>
      <c r="I10" s="48">
        <v>126</v>
      </c>
      <c r="J10" s="48">
        <v>126</v>
      </c>
      <c r="K10" s="136">
        <f t="shared" ref="K10:R10" si="5">K16+K19</f>
        <v>128</v>
      </c>
      <c r="L10" s="149">
        <f t="shared" si="5"/>
        <v>128</v>
      </c>
      <c r="M10" s="146">
        <f t="shared" si="5"/>
        <v>126</v>
      </c>
      <c r="N10" s="48">
        <f t="shared" si="5"/>
        <v>120</v>
      </c>
      <c r="O10" s="48">
        <f t="shared" si="5"/>
        <v>120</v>
      </c>
      <c r="P10" s="136">
        <f t="shared" si="5"/>
        <v>123</v>
      </c>
      <c r="Q10" s="149">
        <f t="shared" si="5"/>
        <v>123</v>
      </c>
      <c r="R10" s="146">
        <f t="shared" si="5"/>
        <v>125</v>
      </c>
      <c r="S10" s="48">
        <v>122</v>
      </c>
      <c r="T10" s="48">
        <f>T13+T16+T19</f>
        <v>123</v>
      </c>
      <c r="U10" s="136">
        <f t="shared" ref="U10:W10" si="6">U16+U19</f>
        <v>127</v>
      </c>
      <c r="V10" s="149">
        <f t="shared" si="6"/>
        <v>127</v>
      </c>
      <c r="W10" s="146">
        <f t="shared" si="6"/>
        <v>128</v>
      </c>
      <c r="X10" s="146">
        <v>128</v>
      </c>
      <c r="Y10" s="213">
        <v>137</v>
      </c>
      <c r="Z10" s="260">
        <v>137</v>
      </c>
      <c r="AA10" s="261">
        <v>137</v>
      </c>
      <c r="AB10" s="287">
        <v>135</v>
      </c>
      <c r="AC10" s="287">
        <v>138</v>
      </c>
      <c r="AD10" s="213">
        <v>138</v>
      </c>
      <c r="AE10" s="375">
        <v>145</v>
      </c>
      <c r="AF10" s="261">
        <v>145</v>
      </c>
      <c r="AG10" s="213">
        <v>150</v>
      </c>
      <c r="AH10" s="213">
        <v>153</v>
      </c>
      <c r="AI10" s="213">
        <v>156</v>
      </c>
      <c r="AJ10" s="375">
        <v>160</v>
      </c>
      <c r="AK10" s="261">
        <v>160</v>
      </c>
      <c r="AL10" s="375">
        <v>159</v>
      </c>
      <c r="AM10" s="213">
        <v>162</v>
      </c>
      <c r="AN10" s="213">
        <v>163</v>
      </c>
      <c r="AO10" s="136">
        <v>165</v>
      </c>
      <c r="AP10" s="149">
        <v>165</v>
      </c>
      <c r="AQ10" s="136">
        <v>160</v>
      </c>
      <c r="AR10" s="149">
        <v>160</v>
      </c>
      <c r="AS10" s="375">
        <v>159</v>
      </c>
      <c r="AT10" s="213">
        <v>162</v>
      </c>
      <c r="AU10" s="213">
        <v>163</v>
      </c>
      <c r="AV10" s="136">
        <v>165</v>
      </c>
      <c r="AW10" s="149">
        <v>165</v>
      </c>
      <c r="AX10" s="375"/>
      <c r="AY10" s="509"/>
      <c r="AZ10" s="509"/>
      <c r="BA10" s="136">
        <v>170</v>
      </c>
      <c r="BB10" s="521">
        <v>168</v>
      </c>
      <c r="BC10" s="521">
        <v>167</v>
      </c>
      <c r="BD10" s="136">
        <v>171</v>
      </c>
      <c r="BE10" s="149">
        <v>171</v>
      </c>
      <c r="BF10" s="136">
        <v>170</v>
      </c>
      <c r="BG10" s="136">
        <v>169</v>
      </c>
      <c r="BH10" s="136">
        <v>168</v>
      </c>
      <c r="BI10" s="136">
        <v>169</v>
      </c>
      <c r="BJ10" s="149">
        <v>169</v>
      </c>
      <c r="BK10" s="136">
        <v>168</v>
      </c>
      <c r="BL10" s="136">
        <v>167</v>
      </c>
      <c r="BM10" s="136">
        <v>169</v>
      </c>
      <c r="BN10" s="136">
        <v>175</v>
      </c>
      <c r="BO10" s="149">
        <v>175</v>
      </c>
      <c r="BP10" s="136">
        <v>174</v>
      </c>
      <c r="BQ10" s="136">
        <v>176</v>
      </c>
      <c r="BR10" s="136">
        <v>180</v>
      </c>
    </row>
    <row r="11" spans="1:70" s="37" customFormat="1" ht="12.75">
      <c r="B11" s="86" t="s">
        <v>0</v>
      </c>
      <c r="C11" s="46">
        <v>0</v>
      </c>
      <c r="D11" s="46"/>
      <c r="E11" s="46">
        <v>0</v>
      </c>
      <c r="F11" s="46"/>
      <c r="G11" s="150">
        <v>0</v>
      </c>
      <c r="H11" s="46">
        <v>0</v>
      </c>
      <c r="I11" s="46">
        <v>0</v>
      </c>
      <c r="J11" s="46">
        <v>1</v>
      </c>
      <c r="K11" s="46">
        <v>1</v>
      </c>
      <c r="L11" s="150">
        <v>1</v>
      </c>
      <c r="M11" s="46">
        <v>1</v>
      </c>
      <c r="N11" s="46">
        <v>1</v>
      </c>
      <c r="O11" s="46">
        <v>1</v>
      </c>
      <c r="P11" s="46">
        <v>1</v>
      </c>
      <c r="Q11" s="150">
        <f>P11</f>
        <v>1</v>
      </c>
      <c r="R11" s="46">
        <v>1</v>
      </c>
      <c r="S11" s="46">
        <v>1</v>
      </c>
      <c r="T11" s="46">
        <v>1</v>
      </c>
      <c r="U11" s="46">
        <v>0</v>
      </c>
      <c r="V11" s="150">
        <v>0</v>
      </c>
      <c r="W11" s="46">
        <v>0</v>
      </c>
      <c r="X11" s="46">
        <v>0</v>
      </c>
      <c r="Y11" s="205">
        <v>0</v>
      </c>
      <c r="Z11" s="262">
        <v>0</v>
      </c>
      <c r="AA11" s="263">
        <v>0</v>
      </c>
      <c r="AB11" s="262">
        <v>0</v>
      </c>
      <c r="AC11" s="262">
        <v>0</v>
      </c>
      <c r="AD11" s="205"/>
      <c r="AE11" s="205">
        <v>0</v>
      </c>
      <c r="AF11" s="263">
        <v>0</v>
      </c>
      <c r="AG11" s="205">
        <v>0</v>
      </c>
      <c r="AH11" s="205">
        <v>0</v>
      </c>
      <c r="AI11" s="205">
        <v>0</v>
      </c>
      <c r="AJ11" s="205">
        <v>0</v>
      </c>
      <c r="AK11" s="263">
        <v>0</v>
      </c>
      <c r="AL11" s="205">
        <v>0</v>
      </c>
      <c r="AM11" s="205">
        <v>0</v>
      </c>
      <c r="AN11" s="205">
        <v>0</v>
      </c>
      <c r="AO11" s="205">
        <v>0</v>
      </c>
      <c r="AP11" s="150">
        <v>0</v>
      </c>
      <c r="AQ11" s="205">
        <v>0</v>
      </c>
      <c r="AR11" s="150">
        <v>0</v>
      </c>
      <c r="AS11" s="205">
        <v>0</v>
      </c>
      <c r="AT11" s="205">
        <v>0</v>
      </c>
      <c r="AU11" s="205">
        <v>0</v>
      </c>
      <c r="AV11" s="205">
        <v>0</v>
      </c>
      <c r="AW11" s="150">
        <v>0</v>
      </c>
      <c r="AX11" s="441"/>
      <c r="AY11" s="510"/>
      <c r="AZ11" s="510"/>
      <c r="BA11" s="205">
        <v>0</v>
      </c>
      <c r="BB11" s="522">
        <v>0</v>
      </c>
      <c r="BC11" s="522">
        <v>0</v>
      </c>
      <c r="BD11" s="205">
        <v>0</v>
      </c>
      <c r="BE11" s="150">
        <v>0</v>
      </c>
      <c r="BF11" s="205">
        <v>0</v>
      </c>
      <c r="BG11" s="205">
        <v>0</v>
      </c>
      <c r="BH11" s="205">
        <v>0</v>
      </c>
      <c r="BI11" s="205">
        <v>0</v>
      </c>
      <c r="BJ11" s="150">
        <v>0</v>
      </c>
      <c r="BK11" s="205">
        <v>0</v>
      </c>
      <c r="BL11" s="205">
        <v>0</v>
      </c>
      <c r="BM11" s="205">
        <v>0</v>
      </c>
      <c r="BN11" s="205">
        <v>0</v>
      </c>
      <c r="BO11" s="150">
        <v>0</v>
      </c>
      <c r="BP11" s="205">
        <v>0</v>
      </c>
      <c r="BQ11" s="205">
        <v>0</v>
      </c>
      <c r="BR11" s="205">
        <v>0</v>
      </c>
    </row>
    <row r="12" spans="1:70" s="7" customFormat="1" ht="12.75">
      <c r="B12" s="38" t="s">
        <v>119</v>
      </c>
      <c r="C12" s="44">
        <v>0</v>
      </c>
      <c r="D12" s="44"/>
      <c r="E12" s="44">
        <v>0</v>
      </c>
      <c r="F12" s="44"/>
      <c r="G12" s="151">
        <v>0</v>
      </c>
      <c r="H12" s="44">
        <v>0</v>
      </c>
      <c r="I12" s="44">
        <v>0</v>
      </c>
      <c r="J12" s="44">
        <v>1</v>
      </c>
      <c r="K12" s="44">
        <v>1</v>
      </c>
      <c r="L12" s="151">
        <v>1</v>
      </c>
      <c r="M12" s="44">
        <v>1</v>
      </c>
      <c r="N12" s="44">
        <v>1</v>
      </c>
      <c r="O12" s="44">
        <v>1</v>
      </c>
      <c r="P12" s="44">
        <v>1</v>
      </c>
      <c r="Q12" s="150">
        <f t="shared" ref="Q12:Q18" si="7">P12</f>
        <v>1</v>
      </c>
      <c r="R12" s="44">
        <v>1</v>
      </c>
      <c r="S12" s="44">
        <v>1</v>
      </c>
      <c r="T12" s="44">
        <v>1</v>
      </c>
      <c r="U12" s="44">
        <v>0</v>
      </c>
      <c r="V12" s="150">
        <v>0</v>
      </c>
      <c r="W12" s="44">
        <v>0</v>
      </c>
      <c r="X12" s="44">
        <v>0</v>
      </c>
      <c r="Y12" s="203">
        <v>0</v>
      </c>
      <c r="Z12" s="264">
        <v>0</v>
      </c>
      <c r="AA12" s="263">
        <v>0</v>
      </c>
      <c r="AB12" s="288">
        <v>0</v>
      </c>
      <c r="AC12" s="288">
        <v>0</v>
      </c>
      <c r="AD12" s="203"/>
      <c r="AE12" s="203">
        <v>0</v>
      </c>
      <c r="AF12" s="263">
        <v>0</v>
      </c>
      <c r="AG12" s="203">
        <v>0</v>
      </c>
      <c r="AH12" s="203">
        <v>0</v>
      </c>
      <c r="AI12" s="203">
        <v>0</v>
      </c>
      <c r="AJ12" s="203">
        <v>0</v>
      </c>
      <c r="AK12" s="263">
        <v>0</v>
      </c>
      <c r="AL12" s="204">
        <v>0</v>
      </c>
      <c r="AM12" s="203">
        <v>0</v>
      </c>
      <c r="AN12" s="203">
        <v>0</v>
      </c>
      <c r="AO12" s="204">
        <v>0</v>
      </c>
      <c r="AP12" s="150">
        <v>0</v>
      </c>
      <c r="AQ12" s="204">
        <v>0</v>
      </c>
      <c r="AR12" s="150">
        <v>0</v>
      </c>
      <c r="AS12" s="204">
        <v>0</v>
      </c>
      <c r="AT12" s="203">
        <v>0</v>
      </c>
      <c r="AU12" s="203">
        <v>0</v>
      </c>
      <c r="AV12" s="204">
        <v>0</v>
      </c>
      <c r="AW12" s="150">
        <v>0</v>
      </c>
      <c r="AX12" s="441"/>
      <c r="AY12" s="510"/>
      <c r="AZ12" s="510"/>
      <c r="BA12" s="204">
        <v>0</v>
      </c>
      <c r="BB12" s="523">
        <v>0</v>
      </c>
      <c r="BC12" s="523">
        <v>0</v>
      </c>
      <c r="BD12" s="204">
        <v>0</v>
      </c>
      <c r="BE12" s="150">
        <v>0</v>
      </c>
      <c r="BF12" s="204">
        <v>0</v>
      </c>
      <c r="BG12" s="204">
        <v>0</v>
      </c>
      <c r="BH12" s="204">
        <v>0</v>
      </c>
      <c r="BI12" s="204">
        <v>0</v>
      </c>
      <c r="BJ12" s="150">
        <v>0</v>
      </c>
      <c r="BK12" s="204">
        <v>0</v>
      </c>
      <c r="BL12" s="204">
        <v>1</v>
      </c>
      <c r="BM12" s="204">
        <v>1</v>
      </c>
      <c r="BN12" s="204">
        <v>1</v>
      </c>
      <c r="BO12" s="150">
        <v>1</v>
      </c>
      <c r="BP12" s="204">
        <v>1</v>
      </c>
      <c r="BQ12" s="204">
        <v>1</v>
      </c>
      <c r="BR12" s="204">
        <v>1</v>
      </c>
    </row>
    <row r="13" spans="1:70" s="7" customFormat="1" ht="12.75">
      <c r="B13" s="38" t="s">
        <v>120</v>
      </c>
      <c r="C13" s="44">
        <v>0</v>
      </c>
      <c r="D13" s="44"/>
      <c r="E13" s="44">
        <v>0</v>
      </c>
      <c r="F13" s="44"/>
      <c r="G13" s="151">
        <v>0</v>
      </c>
      <c r="H13" s="44">
        <v>0</v>
      </c>
      <c r="I13" s="44">
        <v>0</v>
      </c>
      <c r="J13" s="44">
        <v>0</v>
      </c>
      <c r="K13" s="44">
        <v>0</v>
      </c>
      <c r="L13" s="151">
        <v>0</v>
      </c>
      <c r="M13" s="44">
        <v>0</v>
      </c>
      <c r="N13" s="44">
        <v>0</v>
      </c>
      <c r="O13" s="44">
        <v>0</v>
      </c>
      <c r="P13" s="44">
        <v>0</v>
      </c>
      <c r="Q13" s="150">
        <f t="shared" si="7"/>
        <v>0</v>
      </c>
      <c r="R13" s="44">
        <v>0</v>
      </c>
      <c r="S13" s="44">
        <v>0</v>
      </c>
      <c r="T13" s="44">
        <v>0</v>
      </c>
      <c r="U13" s="44">
        <v>0</v>
      </c>
      <c r="V13" s="150">
        <f t="shared" ref="V13:V19" si="8">U13</f>
        <v>0</v>
      </c>
      <c r="W13" s="44">
        <v>0</v>
      </c>
      <c r="X13" s="44">
        <v>0</v>
      </c>
      <c r="Y13" s="203">
        <v>0</v>
      </c>
      <c r="Z13" s="264">
        <v>0</v>
      </c>
      <c r="AA13" s="263">
        <v>0</v>
      </c>
      <c r="AB13" s="288">
        <v>0</v>
      </c>
      <c r="AC13" s="288">
        <v>0</v>
      </c>
      <c r="AD13" s="203"/>
      <c r="AE13" s="203">
        <v>0</v>
      </c>
      <c r="AF13" s="263">
        <v>0</v>
      </c>
      <c r="AG13" s="203">
        <v>0</v>
      </c>
      <c r="AH13" s="203">
        <v>0</v>
      </c>
      <c r="AI13" s="203">
        <v>0</v>
      </c>
      <c r="AJ13" s="203">
        <v>0</v>
      </c>
      <c r="AK13" s="263">
        <v>0</v>
      </c>
      <c r="AL13" s="204">
        <v>0</v>
      </c>
      <c r="AM13" s="203">
        <v>0</v>
      </c>
      <c r="AN13" s="203">
        <v>0</v>
      </c>
      <c r="AO13" s="204">
        <v>0</v>
      </c>
      <c r="AP13" s="150">
        <v>0</v>
      </c>
      <c r="AQ13" s="204">
        <v>0</v>
      </c>
      <c r="AR13" s="150">
        <v>0</v>
      </c>
      <c r="AS13" s="204">
        <v>0</v>
      </c>
      <c r="AT13" s="203">
        <v>0</v>
      </c>
      <c r="AU13" s="203">
        <v>0</v>
      </c>
      <c r="AV13" s="204">
        <v>0</v>
      </c>
      <c r="AW13" s="150">
        <v>0</v>
      </c>
      <c r="AX13" s="441"/>
      <c r="AY13" s="510"/>
      <c r="AZ13" s="510"/>
      <c r="BA13" s="204">
        <v>0</v>
      </c>
      <c r="BB13" s="523">
        <v>0</v>
      </c>
      <c r="BC13" s="523">
        <v>0</v>
      </c>
      <c r="BD13" s="204">
        <v>0</v>
      </c>
      <c r="BE13" s="150">
        <v>0</v>
      </c>
      <c r="BF13" s="204">
        <v>0</v>
      </c>
      <c r="BG13" s="204">
        <v>0</v>
      </c>
      <c r="BH13" s="204">
        <v>0</v>
      </c>
      <c r="BI13" s="204">
        <v>0</v>
      </c>
      <c r="BJ13" s="150">
        <v>0</v>
      </c>
      <c r="BK13" s="204">
        <v>0</v>
      </c>
      <c r="BL13" s="204">
        <v>0</v>
      </c>
      <c r="BM13" s="204">
        <v>0</v>
      </c>
      <c r="BN13" s="204">
        <v>0</v>
      </c>
      <c r="BO13" s="150">
        <v>0</v>
      </c>
      <c r="BP13" s="204">
        <v>0</v>
      </c>
      <c r="BQ13" s="204">
        <v>0</v>
      </c>
      <c r="BR13" s="204">
        <v>0</v>
      </c>
    </row>
    <row r="14" spans="1:70" s="37" customFormat="1" ht="12.75">
      <c r="B14" s="86" t="s">
        <v>3</v>
      </c>
      <c r="C14" s="46">
        <f>SUM(C15:C16)</f>
        <v>144</v>
      </c>
      <c r="D14" s="46">
        <f>SUM(D15:D16)</f>
        <v>148</v>
      </c>
      <c r="E14" s="46">
        <f>SUM(E15:E16)</f>
        <v>156</v>
      </c>
      <c r="F14" s="46">
        <f>G14</f>
        <v>162</v>
      </c>
      <c r="G14" s="150">
        <f t="shared" ref="G14" si="9">SUM(G15:G16)</f>
        <v>162</v>
      </c>
      <c r="H14" s="46">
        <f t="shared" ref="H14:L14" si="10">SUM(H15:H16)</f>
        <v>168</v>
      </c>
      <c r="I14" s="46">
        <f t="shared" si="10"/>
        <v>173</v>
      </c>
      <c r="J14" s="46">
        <f t="shared" si="10"/>
        <v>174</v>
      </c>
      <c r="K14" s="46">
        <f t="shared" si="10"/>
        <v>176</v>
      </c>
      <c r="L14" s="150">
        <f t="shared" si="10"/>
        <v>176</v>
      </c>
      <c r="M14" s="46">
        <f>SUM(M15:M16)</f>
        <v>174</v>
      </c>
      <c r="N14" s="46">
        <f>SUM(N15:N16)</f>
        <v>169</v>
      </c>
      <c r="O14" s="46">
        <f>SUM(O15:O16)</f>
        <v>170</v>
      </c>
      <c r="P14" s="46">
        <f t="shared" ref="P14" si="11">SUM(P15:P16)</f>
        <v>174</v>
      </c>
      <c r="Q14" s="150">
        <f t="shared" si="7"/>
        <v>174</v>
      </c>
      <c r="R14" s="46">
        <f>SUM(R15:R16)</f>
        <v>175</v>
      </c>
      <c r="S14" s="46">
        <f>SUM(S15:S16)</f>
        <v>173</v>
      </c>
      <c r="T14" s="46">
        <f>SUM(T15:T16)</f>
        <v>172</v>
      </c>
      <c r="U14" s="46">
        <f t="shared" ref="U14" si="12">SUM(U15:U16)</f>
        <v>174</v>
      </c>
      <c r="V14" s="150">
        <f t="shared" si="8"/>
        <v>174</v>
      </c>
      <c r="W14" s="46">
        <f>SUM(W15:W16)</f>
        <v>174</v>
      </c>
      <c r="X14" s="46">
        <v>173</v>
      </c>
      <c r="Y14" s="205">
        <v>174</v>
      </c>
      <c r="Z14" s="262">
        <v>170</v>
      </c>
      <c r="AA14" s="263">
        <v>170</v>
      </c>
      <c r="AB14" s="262">
        <v>166</v>
      </c>
      <c r="AC14" s="262">
        <v>167</v>
      </c>
      <c r="AD14" s="205">
        <v>163</v>
      </c>
      <c r="AE14" s="205">
        <v>161</v>
      </c>
      <c r="AF14" s="263">
        <v>161</v>
      </c>
      <c r="AG14" s="205">
        <v>160</v>
      </c>
      <c r="AH14" s="205">
        <v>160</v>
      </c>
      <c r="AI14" s="205">
        <v>159</v>
      </c>
      <c r="AJ14" s="205">
        <v>159</v>
      </c>
      <c r="AK14" s="263">
        <v>159</v>
      </c>
      <c r="AL14" s="205">
        <v>158</v>
      </c>
      <c r="AM14" s="205">
        <v>159</v>
      </c>
      <c r="AN14" s="205">
        <v>157</v>
      </c>
      <c r="AO14" s="205">
        <v>156</v>
      </c>
      <c r="AP14" s="150">
        <v>156</v>
      </c>
      <c r="AQ14" s="205">
        <v>159</v>
      </c>
      <c r="AR14" s="150">
        <v>159</v>
      </c>
      <c r="AS14" s="205">
        <v>158</v>
      </c>
      <c r="AT14" s="205">
        <v>159</v>
      </c>
      <c r="AU14" s="205">
        <v>157</v>
      </c>
      <c r="AV14" s="205">
        <v>156</v>
      </c>
      <c r="AW14" s="150">
        <v>156</v>
      </c>
      <c r="AX14" s="441"/>
      <c r="AY14" s="510"/>
      <c r="AZ14" s="510"/>
      <c r="BA14" s="205">
        <v>158</v>
      </c>
      <c r="BB14" s="522">
        <v>154</v>
      </c>
      <c r="BC14" s="522">
        <v>152</v>
      </c>
      <c r="BD14" s="205">
        <v>153</v>
      </c>
      <c r="BE14" s="150">
        <v>153</v>
      </c>
      <c r="BF14" s="205">
        <v>148</v>
      </c>
      <c r="BG14" s="205">
        <v>147</v>
      </c>
      <c r="BH14" s="205">
        <v>146</v>
      </c>
      <c r="BI14" s="205">
        <v>150</v>
      </c>
      <c r="BJ14" s="150">
        <v>150</v>
      </c>
      <c r="BK14" s="205">
        <v>149</v>
      </c>
      <c r="BL14" s="205">
        <v>148</v>
      </c>
      <c r="BM14" s="205">
        <v>148</v>
      </c>
      <c r="BN14" s="205">
        <v>149</v>
      </c>
      <c r="BO14" s="150">
        <v>149</v>
      </c>
      <c r="BP14" s="205">
        <v>148</v>
      </c>
      <c r="BQ14" s="205">
        <v>148</v>
      </c>
      <c r="BR14" s="205">
        <v>150</v>
      </c>
    </row>
    <row r="15" spans="1:70" s="7" customFormat="1" ht="12.75">
      <c r="B15" s="38" t="s">
        <v>119</v>
      </c>
      <c r="C15" s="44">
        <v>47</v>
      </c>
      <c r="D15" s="44">
        <v>47</v>
      </c>
      <c r="E15" s="44">
        <v>47</v>
      </c>
      <c r="F15" s="46">
        <f t="shared" ref="F15:F19" si="13">G15</f>
        <v>47</v>
      </c>
      <c r="G15" s="151">
        <v>47</v>
      </c>
      <c r="H15" s="44">
        <v>47</v>
      </c>
      <c r="I15" s="44">
        <v>47</v>
      </c>
      <c r="J15" s="44">
        <v>48</v>
      </c>
      <c r="K15" s="44">
        <v>48</v>
      </c>
      <c r="L15" s="151">
        <v>48</v>
      </c>
      <c r="M15" s="44">
        <v>48</v>
      </c>
      <c r="N15" s="44">
        <v>49</v>
      </c>
      <c r="O15" s="44">
        <v>50</v>
      </c>
      <c r="P15" s="44">
        <v>51</v>
      </c>
      <c r="Q15" s="150">
        <f t="shared" si="7"/>
        <v>51</v>
      </c>
      <c r="R15" s="44">
        <v>50</v>
      </c>
      <c r="S15" s="44">
        <v>51</v>
      </c>
      <c r="T15" s="44">
        <v>49</v>
      </c>
      <c r="U15" s="44">
        <v>47</v>
      </c>
      <c r="V15" s="150">
        <f t="shared" si="8"/>
        <v>47</v>
      </c>
      <c r="W15" s="44">
        <v>46</v>
      </c>
      <c r="X15" s="44">
        <v>45</v>
      </c>
      <c r="Y15" s="203">
        <v>43</v>
      </c>
      <c r="Z15" s="264">
        <v>42</v>
      </c>
      <c r="AA15" s="263">
        <v>42</v>
      </c>
      <c r="AB15" s="288">
        <v>40</v>
      </c>
      <c r="AC15" s="288">
        <v>39</v>
      </c>
      <c r="AD15" s="203">
        <v>37</v>
      </c>
      <c r="AE15" s="203">
        <v>35</v>
      </c>
      <c r="AF15" s="263">
        <v>35</v>
      </c>
      <c r="AG15" s="203">
        <v>32</v>
      </c>
      <c r="AH15" s="203">
        <v>31</v>
      </c>
      <c r="AI15" s="203">
        <v>29</v>
      </c>
      <c r="AJ15" s="203">
        <v>31</v>
      </c>
      <c r="AK15" s="263">
        <v>31</v>
      </c>
      <c r="AL15" s="204">
        <v>31</v>
      </c>
      <c r="AM15" s="203">
        <v>32</v>
      </c>
      <c r="AN15" s="203">
        <v>32</v>
      </c>
      <c r="AO15" s="204">
        <v>32</v>
      </c>
      <c r="AP15" s="150">
        <v>32</v>
      </c>
      <c r="AQ15" s="204">
        <v>31</v>
      </c>
      <c r="AR15" s="150">
        <v>31</v>
      </c>
      <c r="AS15" s="204">
        <v>31</v>
      </c>
      <c r="AT15" s="203">
        <v>32</v>
      </c>
      <c r="AU15" s="203">
        <v>32</v>
      </c>
      <c r="AV15" s="204">
        <v>32</v>
      </c>
      <c r="AW15" s="150">
        <v>32</v>
      </c>
      <c r="AX15" s="441"/>
      <c r="AY15" s="510"/>
      <c r="AZ15" s="510"/>
      <c r="BA15" s="204">
        <v>32</v>
      </c>
      <c r="BB15" s="523">
        <v>32</v>
      </c>
      <c r="BC15" s="523">
        <v>32</v>
      </c>
      <c r="BD15" s="204">
        <v>32</v>
      </c>
      <c r="BE15" s="150">
        <v>32</v>
      </c>
      <c r="BF15" s="204">
        <v>28</v>
      </c>
      <c r="BG15" s="204">
        <v>28</v>
      </c>
      <c r="BH15" s="204">
        <v>28</v>
      </c>
      <c r="BI15" s="204">
        <v>30</v>
      </c>
      <c r="BJ15" s="150">
        <v>30</v>
      </c>
      <c r="BK15" s="204">
        <v>30</v>
      </c>
      <c r="BL15" s="204">
        <v>30</v>
      </c>
      <c r="BM15" s="204">
        <v>30</v>
      </c>
      <c r="BN15" s="204">
        <v>30</v>
      </c>
      <c r="BO15" s="150">
        <v>30</v>
      </c>
      <c r="BP15" s="204">
        <v>30</v>
      </c>
      <c r="BQ15" s="204">
        <v>29</v>
      </c>
      <c r="BR15" s="204">
        <v>30</v>
      </c>
    </row>
    <row r="16" spans="1:70" s="7" customFormat="1" ht="12.75">
      <c r="B16" s="38" t="s">
        <v>120</v>
      </c>
      <c r="C16" s="44">
        <v>97</v>
      </c>
      <c r="D16" s="44">
        <v>101</v>
      </c>
      <c r="E16" s="44">
        <v>109</v>
      </c>
      <c r="F16" s="46">
        <f t="shared" si="13"/>
        <v>115</v>
      </c>
      <c r="G16" s="151">
        <v>115</v>
      </c>
      <c r="H16" s="44">
        <v>121</v>
      </c>
      <c r="I16" s="44">
        <v>126</v>
      </c>
      <c r="J16" s="44">
        <v>126</v>
      </c>
      <c r="K16" s="44">
        <v>128</v>
      </c>
      <c r="L16" s="151">
        <v>128</v>
      </c>
      <c r="M16" s="44">
        <v>126</v>
      </c>
      <c r="N16" s="44">
        <v>120</v>
      </c>
      <c r="O16" s="44">
        <v>120</v>
      </c>
      <c r="P16" s="44">
        <v>123</v>
      </c>
      <c r="Q16" s="150">
        <f t="shared" si="7"/>
        <v>123</v>
      </c>
      <c r="R16" s="44">
        <v>125</v>
      </c>
      <c r="S16" s="44">
        <v>122</v>
      </c>
      <c r="T16" s="44">
        <v>123</v>
      </c>
      <c r="U16" s="44">
        <v>127</v>
      </c>
      <c r="V16" s="150">
        <f t="shared" si="8"/>
        <v>127</v>
      </c>
      <c r="W16" s="44">
        <v>128</v>
      </c>
      <c r="X16" s="44">
        <v>128</v>
      </c>
      <c r="Y16" s="203">
        <v>131</v>
      </c>
      <c r="Z16" s="264">
        <v>128</v>
      </c>
      <c r="AA16" s="263">
        <v>128</v>
      </c>
      <c r="AB16" s="288">
        <v>126</v>
      </c>
      <c r="AC16" s="288">
        <v>128</v>
      </c>
      <c r="AD16" s="203">
        <v>126</v>
      </c>
      <c r="AE16" s="203">
        <v>126</v>
      </c>
      <c r="AF16" s="263">
        <v>126</v>
      </c>
      <c r="AG16" s="203">
        <v>128</v>
      </c>
      <c r="AH16" s="203">
        <v>129</v>
      </c>
      <c r="AI16" s="203">
        <v>130</v>
      </c>
      <c r="AJ16" s="203">
        <v>128</v>
      </c>
      <c r="AK16" s="263">
        <v>128</v>
      </c>
      <c r="AL16" s="204">
        <v>127</v>
      </c>
      <c r="AM16" s="203">
        <v>127</v>
      </c>
      <c r="AN16" s="203">
        <v>125</v>
      </c>
      <c r="AO16" s="204">
        <v>124</v>
      </c>
      <c r="AP16" s="150">
        <v>124</v>
      </c>
      <c r="AQ16" s="204">
        <v>128</v>
      </c>
      <c r="AR16" s="150">
        <v>128</v>
      </c>
      <c r="AS16" s="204">
        <v>127</v>
      </c>
      <c r="AT16" s="203">
        <v>127</v>
      </c>
      <c r="AU16" s="203">
        <v>125</v>
      </c>
      <c r="AV16" s="204">
        <v>124</v>
      </c>
      <c r="AW16" s="150">
        <v>124</v>
      </c>
      <c r="AX16" s="441"/>
      <c r="AY16" s="510"/>
      <c r="AZ16" s="510"/>
      <c r="BA16" s="204">
        <v>126</v>
      </c>
      <c r="BB16" s="523">
        <v>122</v>
      </c>
      <c r="BC16" s="523">
        <v>120</v>
      </c>
      <c r="BD16" s="204">
        <v>121</v>
      </c>
      <c r="BE16" s="150">
        <v>121</v>
      </c>
      <c r="BF16" s="204">
        <v>120</v>
      </c>
      <c r="BG16" s="204">
        <v>119</v>
      </c>
      <c r="BH16" s="204">
        <v>118</v>
      </c>
      <c r="BI16" s="204">
        <v>120</v>
      </c>
      <c r="BJ16" s="150">
        <v>120</v>
      </c>
      <c r="BK16" s="204">
        <v>119</v>
      </c>
      <c r="BL16" s="204">
        <v>118</v>
      </c>
      <c r="BM16" s="204">
        <v>118</v>
      </c>
      <c r="BN16" s="204">
        <v>119</v>
      </c>
      <c r="BO16" s="150">
        <v>119</v>
      </c>
      <c r="BP16" s="204">
        <v>118</v>
      </c>
      <c r="BQ16" s="204">
        <v>119</v>
      </c>
      <c r="BR16" s="204">
        <v>120</v>
      </c>
    </row>
    <row r="17" spans="2:70" s="37" customFormat="1" ht="12.75">
      <c r="B17" s="86" t="s">
        <v>1</v>
      </c>
      <c r="C17" s="46" t="s">
        <v>5</v>
      </c>
      <c r="D17" s="46">
        <f t="shared" ref="D17:L17" si="14">D18+D19</f>
        <v>0</v>
      </c>
      <c r="E17" s="46">
        <f t="shared" si="14"/>
        <v>14</v>
      </c>
      <c r="F17" s="46">
        <f t="shared" si="13"/>
        <v>31</v>
      </c>
      <c r="G17" s="150">
        <f t="shared" si="14"/>
        <v>31</v>
      </c>
      <c r="H17" s="46">
        <f t="shared" si="14"/>
        <v>39</v>
      </c>
      <c r="I17" s="46">
        <f t="shared" si="14"/>
        <v>43</v>
      </c>
      <c r="J17" s="46">
        <f t="shared" si="14"/>
        <v>44</v>
      </c>
      <c r="K17" s="46">
        <f t="shared" si="14"/>
        <v>54</v>
      </c>
      <c r="L17" s="150">
        <f t="shared" si="14"/>
        <v>54</v>
      </c>
      <c r="M17" s="46">
        <f>M18+M19</f>
        <v>55</v>
      </c>
      <c r="N17" s="46">
        <f>N18+N19</f>
        <v>59</v>
      </c>
      <c r="O17" s="46">
        <f>O18+O19</f>
        <v>62</v>
      </c>
      <c r="P17" s="46">
        <f>P18+P19</f>
        <v>66</v>
      </c>
      <c r="Q17" s="150">
        <f t="shared" si="7"/>
        <v>66</v>
      </c>
      <c r="R17" s="46">
        <f>R18+R19</f>
        <v>66</v>
      </c>
      <c r="S17" s="46">
        <f>S18+S19</f>
        <v>66</v>
      </c>
      <c r="T17" s="46">
        <f>T18+T19</f>
        <v>64</v>
      </c>
      <c r="U17" s="46">
        <f>U18+U19</f>
        <v>65</v>
      </c>
      <c r="V17" s="150">
        <f t="shared" si="8"/>
        <v>65</v>
      </c>
      <c r="W17" s="46">
        <f>W18+W19</f>
        <v>64</v>
      </c>
      <c r="X17" s="46">
        <v>60</v>
      </c>
      <c r="Y17" s="205">
        <v>60</v>
      </c>
      <c r="Z17" s="262">
        <v>59</v>
      </c>
      <c r="AA17" s="263">
        <v>59</v>
      </c>
      <c r="AB17" s="262">
        <v>54</v>
      </c>
      <c r="AC17" s="262">
        <v>55</v>
      </c>
      <c r="AD17" s="205">
        <v>55</v>
      </c>
      <c r="AE17" s="205">
        <v>62</v>
      </c>
      <c r="AF17" s="263">
        <v>62</v>
      </c>
      <c r="AG17" s="205">
        <v>65</v>
      </c>
      <c r="AH17" s="205">
        <v>67</v>
      </c>
      <c r="AI17" s="205">
        <v>68</v>
      </c>
      <c r="AJ17" s="205">
        <v>72</v>
      </c>
      <c r="AK17" s="263">
        <v>72</v>
      </c>
      <c r="AL17" s="422">
        <v>71</v>
      </c>
      <c r="AM17" s="205">
        <v>73</v>
      </c>
      <c r="AN17" s="205">
        <v>75</v>
      </c>
      <c r="AO17" s="422">
        <v>78</v>
      </c>
      <c r="AP17" s="150">
        <v>78</v>
      </c>
      <c r="AQ17" s="422">
        <v>72</v>
      </c>
      <c r="AR17" s="150">
        <v>72</v>
      </c>
      <c r="AS17" s="422">
        <v>71</v>
      </c>
      <c r="AT17" s="205">
        <v>73</v>
      </c>
      <c r="AU17" s="205">
        <v>75</v>
      </c>
      <c r="AV17" s="422">
        <v>78</v>
      </c>
      <c r="AW17" s="150">
        <v>78</v>
      </c>
      <c r="AX17" s="441"/>
      <c r="AY17" s="510"/>
      <c r="AZ17" s="510"/>
      <c r="BA17" s="422">
        <v>79</v>
      </c>
      <c r="BB17" s="524">
        <v>80</v>
      </c>
      <c r="BC17" s="524">
        <v>81</v>
      </c>
      <c r="BD17" s="422">
        <v>85</v>
      </c>
      <c r="BE17" s="150">
        <v>85</v>
      </c>
      <c r="BF17" s="422">
        <v>84</v>
      </c>
      <c r="BG17" s="422">
        <v>84</v>
      </c>
      <c r="BH17" s="422">
        <v>83</v>
      </c>
      <c r="BI17" s="422">
        <v>83</v>
      </c>
      <c r="BJ17" s="150">
        <v>83</v>
      </c>
      <c r="BK17" s="422">
        <v>83</v>
      </c>
      <c r="BL17" s="422">
        <v>83</v>
      </c>
      <c r="BM17" s="422">
        <v>85</v>
      </c>
      <c r="BN17" s="422">
        <v>90</v>
      </c>
      <c r="BO17" s="150">
        <v>90</v>
      </c>
      <c r="BP17" s="422">
        <v>90</v>
      </c>
      <c r="BQ17" s="422">
        <v>91</v>
      </c>
      <c r="BR17" s="422">
        <v>95</v>
      </c>
    </row>
    <row r="18" spans="2:70" s="7" customFormat="1" ht="12.75">
      <c r="B18" s="38" t="s">
        <v>119</v>
      </c>
      <c r="C18" s="44">
        <v>0</v>
      </c>
      <c r="D18" s="44">
        <v>0</v>
      </c>
      <c r="E18" s="44">
        <v>14</v>
      </c>
      <c r="F18" s="46">
        <f t="shared" si="13"/>
        <v>31</v>
      </c>
      <c r="G18" s="151">
        <v>31</v>
      </c>
      <c r="H18" s="44">
        <v>39</v>
      </c>
      <c r="I18" s="44">
        <v>43</v>
      </c>
      <c r="J18" s="44">
        <v>44</v>
      </c>
      <c r="K18" s="44">
        <v>54</v>
      </c>
      <c r="L18" s="151">
        <v>54</v>
      </c>
      <c r="M18" s="44">
        <v>55</v>
      </c>
      <c r="N18" s="44">
        <v>59</v>
      </c>
      <c r="O18" s="44">
        <v>62</v>
      </c>
      <c r="P18" s="44">
        <v>66</v>
      </c>
      <c r="Q18" s="150">
        <f t="shared" si="7"/>
        <v>66</v>
      </c>
      <c r="R18" s="44">
        <v>66</v>
      </c>
      <c r="S18" s="44">
        <v>66</v>
      </c>
      <c r="T18" s="44">
        <v>64</v>
      </c>
      <c r="U18" s="44">
        <v>65</v>
      </c>
      <c r="V18" s="150">
        <f t="shared" si="8"/>
        <v>65</v>
      </c>
      <c r="W18" s="44">
        <v>64</v>
      </c>
      <c r="X18" s="44">
        <v>60</v>
      </c>
      <c r="Y18" s="203">
        <v>54</v>
      </c>
      <c r="Z18" s="264">
        <v>50</v>
      </c>
      <c r="AA18" s="263">
        <v>50</v>
      </c>
      <c r="AB18" s="288">
        <v>45</v>
      </c>
      <c r="AC18" s="288">
        <v>45</v>
      </c>
      <c r="AD18" s="203">
        <v>43</v>
      </c>
      <c r="AE18" s="203">
        <v>43</v>
      </c>
      <c r="AF18" s="263">
        <v>43</v>
      </c>
      <c r="AG18" s="203">
        <v>43</v>
      </c>
      <c r="AH18" s="203">
        <v>43</v>
      </c>
      <c r="AI18" s="203">
        <v>42</v>
      </c>
      <c r="AJ18" s="203">
        <v>40</v>
      </c>
      <c r="AK18" s="263">
        <v>40</v>
      </c>
      <c r="AL18" s="204">
        <v>39</v>
      </c>
      <c r="AM18" s="203">
        <v>38</v>
      </c>
      <c r="AN18" s="203">
        <v>37</v>
      </c>
      <c r="AO18" s="204">
        <v>37</v>
      </c>
      <c r="AP18" s="150">
        <v>37</v>
      </c>
      <c r="AQ18" s="204">
        <v>40</v>
      </c>
      <c r="AR18" s="150">
        <v>40</v>
      </c>
      <c r="AS18" s="204">
        <v>39</v>
      </c>
      <c r="AT18" s="203">
        <v>38</v>
      </c>
      <c r="AU18" s="203">
        <v>37</v>
      </c>
      <c r="AV18" s="204">
        <v>37</v>
      </c>
      <c r="AW18" s="150">
        <v>37</v>
      </c>
      <c r="AX18" s="441"/>
      <c r="AY18" s="510"/>
      <c r="AZ18" s="510"/>
      <c r="BA18" s="204">
        <v>35</v>
      </c>
      <c r="BB18" s="523">
        <v>34</v>
      </c>
      <c r="BC18" s="523">
        <v>34</v>
      </c>
      <c r="BD18" s="204">
        <v>35</v>
      </c>
      <c r="BE18" s="150">
        <v>35</v>
      </c>
      <c r="BF18" s="204">
        <v>34</v>
      </c>
      <c r="BG18" s="204">
        <v>34</v>
      </c>
      <c r="BH18" s="204">
        <v>33</v>
      </c>
      <c r="BI18" s="204">
        <v>34</v>
      </c>
      <c r="BJ18" s="150">
        <v>34</v>
      </c>
      <c r="BK18" s="204">
        <v>34</v>
      </c>
      <c r="BL18" s="204">
        <v>34</v>
      </c>
      <c r="BM18" s="204">
        <v>34</v>
      </c>
      <c r="BN18" s="204">
        <v>34</v>
      </c>
      <c r="BO18" s="150">
        <v>34</v>
      </c>
      <c r="BP18" s="204">
        <v>34</v>
      </c>
      <c r="BQ18" s="204">
        <v>34</v>
      </c>
      <c r="BR18" s="204">
        <v>35</v>
      </c>
    </row>
    <row r="19" spans="2:70" s="23" customFormat="1" ht="12.75">
      <c r="B19" s="38" t="s">
        <v>120</v>
      </c>
      <c r="C19" s="45">
        <v>0</v>
      </c>
      <c r="D19" s="45">
        <v>0</v>
      </c>
      <c r="E19" s="45">
        <v>0</v>
      </c>
      <c r="F19" s="46">
        <f t="shared" si="13"/>
        <v>0</v>
      </c>
      <c r="G19" s="152">
        <v>0</v>
      </c>
      <c r="H19" s="45">
        <v>0</v>
      </c>
      <c r="I19" s="45">
        <v>0</v>
      </c>
      <c r="J19" s="45">
        <v>0</v>
      </c>
      <c r="K19" s="45">
        <v>0</v>
      </c>
      <c r="L19" s="152">
        <v>0</v>
      </c>
      <c r="M19" s="45">
        <v>0</v>
      </c>
      <c r="N19" s="45">
        <v>0</v>
      </c>
      <c r="O19" s="45">
        <v>0</v>
      </c>
      <c r="P19" s="45">
        <v>0</v>
      </c>
      <c r="Q19" s="150">
        <f t="shared" ref="Q19" si="15">P19</f>
        <v>0</v>
      </c>
      <c r="R19" s="45">
        <v>0</v>
      </c>
      <c r="S19" s="45">
        <v>0</v>
      </c>
      <c r="T19" s="45">
        <v>0</v>
      </c>
      <c r="U19" s="45">
        <v>0</v>
      </c>
      <c r="V19" s="150">
        <f t="shared" si="8"/>
        <v>0</v>
      </c>
      <c r="W19" s="45">
        <v>0</v>
      </c>
      <c r="X19" s="45">
        <v>0</v>
      </c>
      <c r="Y19" s="204">
        <v>6</v>
      </c>
      <c r="Z19" s="264">
        <v>9</v>
      </c>
      <c r="AA19" s="263">
        <v>9</v>
      </c>
      <c r="AB19" s="264">
        <v>9</v>
      </c>
      <c r="AC19" s="264">
        <v>10</v>
      </c>
      <c r="AD19" s="204">
        <v>12</v>
      </c>
      <c r="AE19" s="204">
        <v>19</v>
      </c>
      <c r="AF19" s="263">
        <v>19</v>
      </c>
      <c r="AG19" s="204">
        <v>22</v>
      </c>
      <c r="AH19" s="204">
        <v>24</v>
      </c>
      <c r="AI19" s="204">
        <v>26</v>
      </c>
      <c r="AJ19" s="204">
        <v>32</v>
      </c>
      <c r="AK19" s="263">
        <v>32</v>
      </c>
      <c r="AL19" s="204">
        <v>32</v>
      </c>
      <c r="AM19" s="204">
        <v>35</v>
      </c>
      <c r="AN19" s="204">
        <v>38</v>
      </c>
      <c r="AO19" s="204">
        <v>41</v>
      </c>
      <c r="AP19" s="150">
        <v>41</v>
      </c>
      <c r="AQ19" s="204">
        <v>32</v>
      </c>
      <c r="AR19" s="150">
        <v>32</v>
      </c>
      <c r="AS19" s="204">
        <v>32</v>
      </c>
      <c r="AT19" s="204">
        <v>35</v>
      </c>
      <c r="AU19" s="204">
        <v>38</v>
      </c>
      <c r="AV19" s="204">
        <v>41</v>
      </c>
      <c r="AW19" s="150">
        <v>41</v>
      </c>
      <c r="AX19" s="441"/>
      <c r="AY19" s="510"/>
      <c r="AZ19" s="510"/>
      <c r="BA19" s="204">
        <v>44</v>
      </c>
      <c r="BB19" s="523">
        <v>46</v>
      </c>
      <c r="BC19" s="523">
        <v>47</v>
      </c>
      <c r="BD19" s="204">
        <v>50</v>
      </c>
      <c r="BE19" s="150">
        <v>50</v>
      </c>
      <c r="BF19" s="204">
        <v>50</v>
      </c>
      <c r="BG19" s="204">
        <v>50</v>
      </c>
      <c r="BH19" s="204">
        <v>50</v>
      </c>
      <c r="BI19" s="204">
        <v>49</v>
      </c>
      <c r="BJ19" s="150">
        <v>49</v>
      </c>
      <c r="BK19" s="204">
        <v>49</v>
      </c>
      <c r="BL19" s="204">
        <v>49</v>
      </c>
      <c r="BM19" s="204">
        <v>51</v>
      </c>
      <c r="BN19" s="204">
        <v>56</v>
      </c>
      <c r="BO19" s="150">
        <v>56</v>
      </c>
      <c r="BP19" s="204">
        <v>56</v>
      </c>
      <c r="BQ19" s="204">
        <v>57</v>
      </c>
      <c r="BR19" s="204">
        <v>60</v>
      </c>
    </row>
    <row r="20" spans="2:70" s="24" customFormat="1" ht="12.75">
      <c r="B20" s="26"/>
      <c r="G20" s="153"/>
      <c r="L20" s="153"/>
      <c r="Q20" s="153"/>
      <c r="V20" s="153"/>
      <c r="Y20" s="202"/>
      <c r="AA20" s="153"/>
      <c r="AB20" s="264"/>
      <c r="AC20" s="23"/>
      <c r="AD20" s="23"/>
      <c r="AE20" s="23"/>
      <c r="AF20" s="153"/>
      <c r="AG20" s="204"/>
      <c r="AH20" s="204"/>
      <c r="AI20" s="23"/>
      <c r="AJ20" s="23"/>
      <c r="AK20" s="153"/>
      <c r="AL20" s="23"/>
      <c r="AM20" s="204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441"/>
      <c r="AY20" s="510"/>
      <c r="AZ20" s="510"/>
      <c r="BA20" s="204"/>
      <c r="BB20" s="523"/>
      <c r="BC20" s="523"/>
      <c r="BD20" s="23"/>
      <c r="BE20" s="23"/>
      <c r="BF20" s="204"/>
      <c r="BH20" s="23"/>
      <c r="BI20" s="23"/>
      <c r="BJ20" s="541"/>
      <c r="BK20" s="204"/>
      <c r="BL20" s="204"/>
      <c r="BM20" s="204"/>
      <c r="BN20" s="23"/>
      <c r="BO20" s="541"/>
      <c r="BP20" s="23"/>
      <c r="BQ20" s="204"/>
      <c r="BR20" s="204"/>
    </row>
    <row r="21" spans="2:70" s="189" customFormat="1">
      <c r="B21" s="26" t="s">
        <v>189</v>
      </c>
      <c r="C21" s="202"/>
      <c r="D21" s="202"/>
      <c r="E21" s="202"/>
      <c r="F21" s="202"/>
      <c r="G21" s="153"/>
      <c r="H21" s="202"/>
      <c r="I21" s="202"/>
      <c r="J21" s="202"/>
      <c r="K21" s="202"/>
      <c r="L21" s="153"/>
      <c r="M21" s="202"/>
      <c r="N21" s="202"/>
      <c r="O21" s="202"/>
      <c r="P21" s="202"/>
      <c r="Q21" s="153"/>
      <c r="R21" s="202"/>
      <c r="S21" s="202"/>
      <c r="T21" s="202"/>
      <c r="U21" s="202"/>
      <c r="V21" s="153"/>
      <c r="W21" s="202"/>
      <c r="X21" s="202"/>
      <c r="Y21" s="202"/>
      <c r="Z21" s="202"/>
      <c r="AA21" s="153"/>
      <c r="AB21" s="202"/>
      <c r="AC21" s="202"/>
      <c r="AD21" s="202"/>
      <c r="AE21" s="202"/>
      <c r="AF21" s="153"/>
      <c r="AG21" s="202"/>
      <c r="AH21" s="202"/>
      <c r="AJ21" s="202"/>
      <c r="AK21" s="153"/>
      <c r="AM21" s="425"/>
      <c r="AX21" s="442"/>
      <c r="AY21" s="511"/>
      <c r="AZ21" s="511"/>
      <c r="BA21" s="425"/>
      <c r="BB21" s="525"/>
      <c r="BC21" s="525"/>
      <c r="BF21" s="425"/>
      <c r="BJ21" s="542"/>
      <c r="BK21" s="425"/>
      <c r="BL21" s="425"/>
      <c r="BM21" s="425"/>
      <c r="BO21" s="542"/>
      <c r="BQ21" s="204"/>
      <c r="BR21" s="204"/>
    </row>
    <row r="22" spans="2:70" s="189" customFormat="1">
      <c r="B22" s="570" t="s">
        <v>190</v>
      </c>
      <c r="C22" s="201"/>
      <c r="D22" s="201"/>
      <c r="E22" s="201"/>
      <c r="F22" s="201"/>
      <c r="G22" s="154"/>
      <c r="H22" s="201"/>
      <c r="I22" s="201"/>
      <c r="J22" s="201"/>
      <c r="K22" s="201"/>
      <c r="L22" s="154"/>
      <c r="M22" s="201"/>
      <c r="N22" s="201"/>
      <c r="O22" s="201"/>
      <c r="P22" s="201"/>
      <c r="Q22" s="154"/>
      <c r="R22" s="201"/>
      <c r="S22" s="201"/>
      <c r="T22" s="201"/>
      <c r="U22" s="201"/>
      <c r="V22" s="154"/>
      <c r="W22" s="201"/>
      <c r="X22" s="201"/>
      <c r="Y22" s="201"/>
      <c r="Z22" s="201"/>
      <c r="AA22" s="154"/>
      <c r="AB22" s="201"/>
      <c r="AC22" s="201"/>
      <c r="AD22" s="201"/>
      <c r="AE22" s="201"/>
      <c r="AF22" s="154"/>
      <c r="AG22" s="201"/>
      <c r="AH22" s="201"/>
      <c r="AI22" s="201"/>
      <c r="AJ22" s="201"/>
      <c r="AK22" s="154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587" t="s">
        <v>244</v>
      </c>
      <c r="AY22" s="582" t="s">
        <v>271</v>
      </c>
      <c r="AZ22" s="587" t="s">
        <v>277</v>
      </c>
      <c r="BA22" s="584" t="s">
        <v>245</v>
      </c>
      <c r="BB22" s="584" t="s">
        <v>272</v>
      </c>
      <c r="BC22" s="584" t="s">
        <v>278</v>
      </c>
      <c r="BD22" s="557" t="s">
        <v>280</v>
      </c>
      <c r="BE22" s="568">
        <v>2019</v>
      </c>
      <c r="BF22" s="584" t="s">
        <v>286</v>
      </c>
      <c r="BG22" s="584" t="s">
        <v>294</v>
      </c>
      <c r="BH22" s="584" t="s">
        <v>303</v>
      </c>
      <c r="BI22" s="584" t="s">
        <v>307</v>
      </c>
      <c r="BJ22" s="573">
        <v>2020</v>
      </c>
      <c r="BK22" s="584" t="s">
        <v>310</v>
      </c>
      <c r="BL22" s="584" t="s">
        <v>313</v>
      </c>
      <c r="BM22" s="584" t="s">
        <v>317</v>
      </c>
      <c r="BN22" s="584" t="s">
        <v>320</v>
      </c>
      <c r="BO22" s="573">
        <v>2021</v>
      </c>
      <c r="BP22" s="584" t="s">
        <v>323</v>
      </c>
      <c r="BQ22" s="584" t="s">
        <v>326</v>
      </c>
      <c r="BR22" s="584" t="s">
        <v>335</v>
      </c>
    </row>
    <row r="23" spans="2:70" s="189" customFormat="1">
      <c r="B23" s="570"/>
      <c r="C23" s="201"/>
      <c r="D23" s="201"/>
      <c r="E23" s="201"/>
      <c r="F23" s="201"/>
      <c r="G23" s="154"/>
      <c r="H23" s="201"/>
      <c r="I23" s="201"/>
      <c r="J23" s="201"/>
      <c r="K23" s="201"/>
      <c r="L23" s="154"/>
      <c r="M23" s="201"/>
      <c r="N23" s="201"/>
      <c r="O23" s="201"/>
      <c r="P23" s="201"/>
      <c r="Q23" s="154"/>
      <c r="R23" s="201"/>
      <c r="S23" s="201"/>
      <c r="T23" s="201"/>
      <c r="U23" s="201"/>
      <c r="V23" s="154"/>
      <c r="W23" s="201"/>
      <c r="X23" s="201"/>
      <c r="Y23" s="201"/>
      <c r="Z23" s="201"/>
      <c r="AA23" s="154"/>
      <c r="AB23" s="201"/>
      <c r="AC23" s="201"/>
      <c r="AD23" s="201"/>
      <c r="AE23" s="201"/>
      <c r="AF23" s="154"/>
      <c r="AG23" s="201"/>
      <c r="AH23" s="201"/>
      <c r="AI23" s="201"/>
      <c r="AJ23" s="201"/>
      <c r="AK23" s="154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587"/>
      <c r="AY23" s="582"/>
      <c r="AZ23" s="587"/>
      <c r="BA23" s="584"/>
      <c r="BB23" s="584"/>
      <c r="BC23" s="584"/>
      <c r="BD23" s="558"/>
      <c r="BE23" s="569"/>
      <c r="BF23" s="584"/>
      <c r="BG23" s="584"/>
      <c r="BH23" s="584"/>
      <c r="BI23" s="584"/>
      <c r="BJ23" s="574"/>
      <c r="BK23" s="584"/>
      <c r="BL23" s="584"/>
      <c r="BM23" s="584"/>
      <c r="BN23" s="584"/>
      <c r="BO23" s="574"/>
      <c r="BP23" s="584"/>
      <c r="BQ23" s="584"/>
      <c r="BR23" s="584"/>
    </row>
    <row r="24" spans="2:70" s="189" customFormat="1">
      <c r="B24" s="25" t="s">
        <v>191</v>
      </c>
      <c r="C24" s="296"/>
      <c r="D24" s="296"/>
      <c r="E24" s="296"/>
      <c r="F24" s="297"/>
      <c r="G24" s="298"/>
      <c r="H24" s="265"/>
      <c r="I24" s="296"/>
      <c r="J24" s="296"/>
      <c r="K24" s="297"/>
      <c r="L24" s="298"/>
      <c r="M24" s="265">
        <v>497.3</v>
      </c>
      <c r="N24" s="296">
        <v>468.8</v>
      </c>
      <c r="O24" s="296">
        <v>548.79999999999995</v>
      </c>
      <c r="P24" s="297">
        <v>528.1</v>
      </c>
      <c r="Q24" s="298">
        <v>2043</v>
      </c>
      <c r="R24" s="265">
        <v>505.8</v>
      </c>
      <c r="S24" s="296">
        <v>473.5</v>
      </c>
      <c r="T24" s="296">
        <v>546.5</v>
      </c>
      <c r="U24" s="297">
        <v>566.20000000000005</v>
      </c>
      <c r="V24" s="298">
        <v>2092</v>
      </c>
      <c r="W24" s="265">
        <v>548.29999999999995</v>
      </c>
      <c r="X24" s="265">
        <v>508.5</v>
      </c>
      <c r="Y24" s="265">
        <v>601</v>
      </c>
      <c r="Z24" s="297">
        <v>609.29999999999995</v>
      </c>
      <c r="AA24" s="298">
        <v>2267.1</v>
      </c>
      <c r="AB24" s="265">
        <v>602.62699999999995</v>
      </c>
      <c r="AC24" s="265">
        <v>518.173</v>
      </c>
      <c r="AD24" s="214">
        <v>616.70000000000005</v>
      </c>
      <c r="AE24" s="376">
        <v>573.79999999999973</v>
      </c>
      <c r="AF24" s="298">
        <v>2311.2999999999997</v>
      </c>
      <c r="AG24" s="214">
        <v>516.20000000000005</v>
      </c>
      <c r="AH24" s="214">
        <v>540.39999999999986</v>
      </c>
      <c r="AI24" s="214">
        <v>568.79999999999995</v>
      </c>
      <c r="AJ24" s="376">
        <v>573.30000000000041</v>
      </c>
      <c r="AK24" s="298">
        <v>2198.7000000000003</v>
      </c>
      <c r="AL24" s="137">
        <v>528.79999999999995</v>
      </c>
      <c r="AM24" s="137">
        <v>523.70000000000005</v>
      </c>
      <c r="AN24" s="214">
        <v>629.59999999999991</v>
      </c>
      <c r="AO24" s="137"/>
      <c r="AP24" s="137"/>
      <c r="AQ24" s="376">
        <v>366.9</v>
      </c>
      <c r="AR24" s="376">
        <v>1414.1</v>
      </c>
      <c r="AS24" s="376">
        <v>331.9</v>
      </c>
      <c r="AT24" s="376">
        <v>303.8</v>
      </c>
      <c r="AU24" s="376">
        <v>381.70000000000005</v>
      </c>
      <c r="AV24" s="376">
        <v>353.70000000000005</v>
      </c>
      <c r="AW24" s="376">
        <v>1370.8000000000002</v>
      </c>
      <c r="AX24" s="376">
        <v>336.16899999999998</v>
      </c>
      <c r="AY24" s="450">
        <v>307.791</v>
      </c>
      <c r="AZ24" s="450">
        <v>380.14499999999998</v>
      </c>
      <c r="BA24" s="376">
        <v>340.66300000000001</v>
      </c>
      <c r="BB24" s="450">
        <v>328.22500000000002</v>
      </c>
      <c r="BC24" s="376">
        <v>380.43099999999998</v>
      </c>
      <c r="BD24" s="376">
        <v>373.19800000000009</v>
      </c>
      <c r="BE24" s="376">
        <v>1422.5170000000001</v>
      </c>
      <c r="BF24" s="376">
        <v>302.39999999999998</v>
      </c>
      <c r="BG24" s="376">
        <v>263.3</v>
      </c>
      <c r="BH24" s="376">
        <v>439.8</v>
      </c>
      <c r="BI24" s="376">
        <v>529.60000000000014</v>
      </c>
      <c r="BJ24" s="155">
        <v>1535.079</v>
      </c>
      <c r="BK24" s="376">
        <v>430.4</v>
      </c>
      <c r="BL24" s="376">
        <v>384.98500000000001</v>
      </c>
      <c r="BM24" s="376">
        <v>453.6</v>
      </c>
      <c r="BN24" s="376">
        <v>451.70000000000005</v>
      </c>
      <c r="BO24" s="155">
        <v>1720.6850000000002</v>
      </c>
      <c r="BP24" s="376">
        <v>381.3</v>
      </c>
      <c r="BQ24" s="376">
        <v>317.3</v>
      </c>
      <c r="BR24" s="376">
        <v>296.70000000000005</v>
      </c>
    </row>
    <row r="25" spans="2:70" s="189" customFormat="1">
      <c r="B25" s="38" t="s">
        <v>192</v>
      </c>
      <c r="C25" s="299"/>
      <c r="D25" s="299"/>
      <c r="E25" s="299"/>
      <c r="F25" s="300"/>
      <c r="G25" s="301"/>
      <c r="H25" s="302"/>
      <c r="I25" s="302"/>
      <c r="J25" s="302"/>
      <c r="K25" s="303"/>
      <c r="L25" s="301"/>
      <c r="M25" s="302">
        <v>283.89999999999998</v>
      </c>
      <c r="N25" s="302">
        <v>262.10000000000002</v>
      </c>
      <c r="O25" s="302">
        <v>302.8</v>
      </c>
      <c r="P25" s="302">
        <v>272.5</v>
      </c>
      <c r="Q25" s="301">
        <v>1121.3</v>
      </c>
      <c r="R25" s="302">
        <v>260.2</v>
      </c>
      <c r="S25" s="302">
        <v>246.9</v>
      </c>
      <c r="T25" s="304">
        <v>290.8</v>
      </c>
      <c r="U25" s="304">
        <v>289.89999999999998</v>
      </c>
      <c r="V25" s="301">
        <v>1087.9000000000001</v>
      </c>
      <c r="W25" s="304">
        <v>279.7</v>
      </c>
      <c r="X25" s="304">
        <v>242.8</v>
      </c>
      <c r="Y25" s="266">
        <v>276.3</v>
      </c>
      <c r="Z25" s="304">
        <v>284.7999999999999</v>
      </c>
      <c r="AA25" s="372">
        <v>1083.5999999999999</v>
      </c>
      <c r="AB25" s="304">
        <v>274.2</v>
      </c>
      <c r="AC25" s="304">
        <v>220.90000000000003</v>
      </c>
      <c r="AD25" s="342">
        <v>277.69999999999993</v>
      </c>
      <c r="AE25" s="342">
        <v>250.80000000000007</v>
      </c>
      <c r="AF25" s="372">
        <v>1023.6</v>
      </c>
      <c r="AG25" s="342">
        <v>224.3</v>
      </c>
      <c r="AH25" s="342">
        <v>244.39999999999998</v>
      </c>
      <c r="AI25" s="342">
        <v>258.09999999999997</v>
      </c>
      <c r="AJ25" s="342">
        <v>260.20000000000005</v>
      </c>
      <c r="AK25" s="372">
        <v>987</v>
      </c>
      <c r="AL25" s="342">
        <v>229.6</v>
      </c>
      <c r="AM25" s="342">
        <v>225.1</v>
      </c>
      <c r="AN25" s="342">
        <v>281.7</v>
      </c>
      <c r="AQ25" s="342">
        <v>235.9</v>
      </c>
      <c r="AR25" s="342">
        <v>871.4</v>
      </c>
      <c r="AS25" s="342">
        <v>200.5</v>
      </c>
      <c r="AT25" s="342">
        <v>187.9</v>
      </c>
      <c r="AU25" s="342">
        <v>246.8</v>
      </c>
      <c r="AV25" s="342">
        <v>216.6</v>
      </c>
      <c r="AW25" s="342">
        <v>851.7</v>
      </c>
      <c r="AX25" s="443">
        <v>204.7</v>
      </c>
      <c r="AY25" s="512">
        <v>191.89100000000002</v>
      </c>
      <c r="AZ25" s="512">
        <v>246.04499999999999</v>
      </c>
      <c r="BA25" s="342">
        <v>221.56300000000002</v>
      </c>
      <c r="BB25" s="513">
        <v>208.23699999999999</v>
      </c>
      <c r="BC25" s="342">
        <v>241.9</v>
      </c>
      <c r="BD25" s="342">
        <v>189.81700000000001</v>
      </c>
      <c r="BE25" s="342">
        <v>861.41700000000003</v>
      </c>
      <c r="BF25" s="342">
        <v>165.51499999999999</v>
      </c>
      <c r="BG25" s="342">
        <v>128.98500000000001</v>
      </c>
      <c r="BH25" s="342">
        <v>239.9</v>
      </c>
      <c r="BI25" s="342">
        <v>292.89999999999998</v>
      </c>
      <c r="BJ25" s="543">
        <v>827.4</v>
      </c>
      <c r="BK25" s="342">
        <v>238.9</v>
      </c>
      <c r="BL25" s="342">
        <v>192.18500000000003</v>
      </c>
      <c r="BM25" s="342">
        <v>294.2</v>
      </c>
      <c r="BN25" s="342">
        <v>226.7</v>
      </c>
      <c r="BO25" s="543">
        <v>951.98500000000013</v>
      </c>
      <c r="BP25" s="342">
        <v>213.9</v>
      </c>
      <c r="BQ25" s="342">
        <v>177.70000000000002</v>
      </c>
      <c r="BR25" s="342">
        <v>169.8</v>
      </c>
    </row>
    <row r="26" spans="2:70" s="189" customFormat="1">
      <c r="B26" s="38" t="s">
        <v>187</v>
      </c>
      <c r="C26" s="299"/>
      <c r="D26" s="299"/>
      <c r="E26" s="299"/>
      <c r="F26" s="300"/>
      <c r="G26" s="301"/>
      <c r="H26" s="302"/>
      <c r="I26" s="302"/>
      <c r="J26" s="302"/>
      <c r="K26" s="303"/>
      <c r="L26" s="301"/>
      <c r="M26" s="302">
        <v>94.9</v>
      </c>
      <c r="N26" s="302">
        <v>98.7</v>
      </c>
      <c r="O26" s="302">
        <v>108.1</v>
      </c>
      <c r="P26" s="302">
        <v>122.3</v>
      </c>
      <c r="Q26" s="301">
        <v>424</v>
      </c>
      <c r="R26" s="304">
        <v>123</v>
      </c>
      <c r="S26" s="302">
        <v>103.9</v>
      </c>
      <c r="T26" s="304">
        <v>120.8</v>
      </c>
      <c r="U26" s="304">
        <v>144.9</v>
      </c>
      <c r="V26" s="301">
        <v>492.6</v>
      </c>
      <c r="W26" s="304">
        <v>156.19999999999999</v>
      </c>
      <c r="X26" s="304">
        <v>152</v>
      </c>
      <c r="Y26" s="266">
        <v>198</v>
      </c>
      <c r="Z26" s="304">
        <v>211.79999999999995</v>
      </c>
      <c r="AA26" s="372">
        <v>718</v>
      </c>
      <c r="AB26" s="304">
        <v>206.3</v>
      </c>
      <c r="AC26" s="304">
        <v>173.59999999999997</v>
      </c>
      <c r="AD26" s="342">
        <v>194.30000000000007</v>
      </c>
      <c r="AE26" s="342">
        <v>201.29999999999995</v>
      </c>
      <c r="AF26" s="372">
        <v>775.5</v>
      </c>
      <c r="AG26" s="342">
        <v>160.6</v>
      </c>
      <c r="AH26" s="342">
        <v>157.4</v>
      </c>
      <c r="AI26" s="342">
        <v>169</v>
      </c>
      <c r="AJ26" s="342">
        <v>182</v>
      </c>
      <c r="AK26" s="372">
        <v>669</v>
      </c>
      <c r="AL26" s="342">
        <v>167.8</v>
      </c>
      <c r="AM26" s="342">
        <v>182.7</v>
      </c>
      <c r="AN26" s="342">
        <v>212.89999999999998</v>
      </c>
      <c r="AQ26" s="342"/>
      <c r="AR26" s="342"/>
      <c r="AS26" s="342"/>
      <c r="AT26" s="342"/>
      <c r="AU26" s="342"/>
      <c r="AV26" s="342"/>
      <c r="AW26" s="342"/>
      <c r="AX26" s="443"/>
      <c r="AY26" s="512"/>
      <c r="AZ26" s="512"/>
      <c r="BA26" s="342"/>
      <c r="BB26" s="513"/>
      <c r="BC26" s="342"/>
      <c r="BD26" s="342"/>
      <c r="BE26" s="342"/>
      <c r="BF26" s="342"/>
      <c r="BG26" s="342"/>
      <c r="BH26" s="342"/>
      <c r="BI26" s="342"/>
      <c r="BJ26" s="543"/>
      <c r="BK26" s="342"/>
      <c r="BL26" s="342"/>
      <c r="BM26" s="342"/>
      <c r="BN26" s="342"/>
      <c r="BO26" s="543"/>
      <c r="BQ26" s="342"/>
      <c r="BR26" s="342"/>
    </row>
    <row r="27" spans="2:70" s="189" customFormat="1">
      <c r="B27" s="38" t="s">
        <v>193</v>
      </c>
      <c r="C27" s="242"/>
      <c r="D27" s="242"/>
      <c r="E27" s="242"/>
      <c r="F27" s="305"/>
      <c r="G27" s="306"/>
      <c r="H27" s="302"/>
      <c r="I27" s="302"/>
      <c r="J27" s="302"/>
      <c r="K27" s="303"/>
      <c r="L27" s="306"/>
      <c r="M27" s="302">
        <v>58.4</v>
      </c>
      <c r="N27" s="302">
        <v>54.2</v>
      </c>
      <c r="O27" s="307">
        <v>72</v>
      </c>
      <c r="P27" s="302">
        <v>65.099999999999994</v>
      </c>
      <c r="Q27" s="308">
        <v>249.7</v>
      </c>
      <c r="R27" s="302">
        <v>55.6</v>
      </c>
      <c r="S27" s="302">
        <v>56.3</v>
      </c>
      <c r="T27" s="304">
        <v>62.3</v>
      </c>
      <c r="U27" s="304">
        <v>54.3</v>
      </c>
      <c r="V27" s="308">
        <v>228.4</v>
      </c>
      <c r="W27" s="304">
        <v>49.1</v>
      </c>
      <c r="X27" s="304">
        <v>50.5</v>
      </c>
      <c r="Y27" s="268">
        <v>56.7</v>
      </c>
      <c r="Z27" s="304">
        <v>43.8</v>
      </c>
      <c r="AA27" s="372">
        <v>200.1</v>
      </c>
      <c r="AB27" s="304">
        <v>58.4</v>
      </c>
      <c r="AC27" s="304">
        <v>64</v>
      </c>
      <c r="AD27" s="342">
        <v>81.900000000000006</v>
      </c>
      <c r="AE27" s="342">
        <v>55.800000000000011</v>
      </c>
      <c r="AF27" s="372">
        <v>260.10000000000002</v>
      </c>
      <c r="AG27" s="342">
        <v>71.400000000000006</v>
      </c>
      <c r="AH27" s="342">
        <v>79</v>
      </c>
      <c r="AI27" s="342">
        <v>78.400000000000006</v>
      </c>
      <c r="AJ27" s="342">
        <v>61.099999999999966</v>
      </c>
      <c r="AK27" s="372">
        <v>289.89999999999998</v>
      </c>
      <c r="AL27" s="342">
        <v>69</v>
      </c>
      <c r="AM27" s="342">
        <v>57.099999999999994</v>
      </c>
      <c r="AN27" s="342">
        <v>66.5</v>
      </c>
      <c r="AQ27" s="342">
        <v>61</v>
      </c>
      <c r="AR27" s="342">
        <v>289.89999999999998</v>
      </c>
      <c r="AS27" s="342">
        <v>69</v>
      </c>
      <c r="AT27" s="342">
        <v>57.1</v>
      </c>
      <c r="AU27" s="342">
        <v>66.5</v>
      </c>
      <c r="AV27" s="342">
        <v>68</v>
      </c>
      <c r="AW27" s="342">
        <v>260.5</v>
      </c>
      <c r="AX27" s="443">
        <v>69</v>
      </c>
      <c r="AY27" s="512">
        <v>57.1</v>
      </c>
      <c r="AZ27" s="512">
        <v>66.5</v>
      </c>
      <c r="BA27" s="342">
        <v>57.1</v>
      </c>
      <c r="BB27" s="513">
        <v>61.6</v>
      </c>
      <c r="BC27" s="342">
        <v>66.8</v>
      </c>
      <c r="BD27" s="342">
        <v>54.699999999999989</v>
      </c>
      <c r="BE27" s="342">
        <v>240.2</v>
      </c>
      <c r="BF27" s="342">
        <v>59.3</v>
      </c>
      <c r="BG27" s="342">
        <v>38</v>
      </c>
      <c r="BH27" s="342">
        <v>76.099999999999994</v>
      </c>
      <c r="BI27" s="342">
        <v>103.20000000000005</v>
      </c>
      <c r="BJ27" s="543">
        <v>276.60000000000002</v>
      </c>
      <c r="BK27" s="342">
        <v>87.1</v>
      </c>
      <c r="BL27" s="342">
        <v>58.599999999999994</v>
      </c>
      <c r="BM27" s="342">
        <v>36.299999999999997</v>
      </c>
      <c r="BN27" s="342">
        <v>91.4</v>
      </c>
      <c r="BO27" s="543">
        <v>273.39999999999998</v>
      </c>
      <c r="BP27" s="342">
        <v>69.900000000000006</v>
      </c>
      <c r="BQ27" s="342">
        <v>49.899999999999991</v>
      </c>
      <c r="BR27" s="342">
        <v>40.299999999999997</v>
      </c>
    </row>
    <row r="28" spans="2:70" s="189" customFormat="1">
      <c r="B28" s="38" t="s">
        <v>194</v>
      </c>
      <c r="C28" s="299"/>
      <c r="D28" s="299"/>
      <c r="E28" s="299"/>
      <c r="F28" s="300"/>
      <c r="G28" s="301"/>
      <c r="H28" s="302"/>
      <c r="I28" s="302"/>
      <c r="J28" s="302"/>
      <c r="K28" s="303"/>
      <c r="L28" s="301"/>
      <c r="M28" s="302">
        <v>60.1</v>
      </c>
      <c r="N28" s="302">
        <v>53.8</v>
      </c>
      <c r="O28" s="302">
        <v>65.900000000000006</v>
      </c>
      <c r="P28" s="302">
        <v>68.2</v>
      </c>
      <c r="Q28" s="301">
        <v>248</v>
      </c>
      <c r="R28" s="307">
        <v>67</v>
      </c>
      <c r="S28" s="302">
        <v>66.400000000000006</v>
      </c>
      <c r="T28" s="304">
        <v>72.599999999999994</v>
      </c>
      <c r="U28" s="304">
        <v>77.099999999999994</v>
      </c>
      <c r="V28" s="301">
        <v>283.10000000000002</v>
      </c>
      <c r="W28" s="304">
        <v>63.3</v>
      </c>
      <c r="X28" s="304">
        <v>63.2</v>
      </c>
      <c r="Y28" s="268">
        <v>70.099999999999994</v>
      </c>
      <c r="Z28" s="304">
        <v>68.799999999999983</v>
      </c>
      <c r="AA28" s="372">
        <v>265.39999999999998</v>
      </c>
      <c r="AB28" s="304">
        <v>63.7</v>
      </c>
      <c r="AC28" s="304">
        <v>59.7</v>
      </c>
      <c r="AD28" s="342">
        <v>62.799999999999983</v>
      </c>
      <c r="AE28" s="342">
        <v>65.900000000000006</v>
      </c>
      <c r="AF28" s="372">
        <v>252.1</v>
      </c>
      <c r="AG28" s="342">
        <v>59.9</v>
      </c>
      <c r="AH28" s="342">
        <v>59.6</v>
      </c>
      <c r="AI28" s="342">
        <v>63.300000000000011</v>
      </c>
      <c r="AJ28" s="342">
        <v>70</v>
      </c>
      <c r="AK28" s="372">
        <v>252.8</v>
      </c>
      <c r="AL28" s="342">
        <v>62.4</v>
      </c>
      <c r="AM28" s="342">
        <v>58.800000000000004</v>
      </c>
      <c r="AN28" s="342">
        <v>68.399999999999991</v>
      </c>
      <c r="AQ28" s="342">
        <v>70</v>
      </c>
      <c r="AR28" s="342">
        <v>252.8</v>
      </c>
      <c r="AS28" s="342">
        <v>62.4</v>
      </c>
      <c r="AT28" s="342">
        <v>58.8</v>
      </c>
      <c r="AU28" s="342">
        <v>68.400000000000006</v>
      </c>
      <c r="AV28" s="342">
        <v>69</v>
      </c>
      <c r="AW28" s="342">
        <v>258.60000000000002</v>
      </c>
      <c r="AX28" s="342">
        <v>62.4</v>
      </c>
      <c r="AY28" s="513">
        <v>58.8</v>
      </c>
      <c r="AZ28" s="513">
        <v>67.599999999999994</v>
      </c>
      <c r="BA28" s="342">
        <v>62</v>
      </c>
      <c r="BB28" s="513">
        <v>58.400000000000006</v>
      </c>
      <c r="BC28" s="342">
        <v>71.799999999999983</v>
      </c>
      <c r="BD28" s="342">
        <v>128.69999999999999</v>
      </c>
      <c r="BE28" s="342">
        <v>320.89999999999998</v>
      </c>
      <c r="BF28" s="342">
        <v>77.584999999999994</v>
      </c>
      <c r="BG28" s="342">
        <v>96.315000000000012</v>
      </c>
      <c r="BH28" s="342">
        <v>123.8</v>
      </c>
      <c r="BI28" s="342">
        <v>133.50000000000006</v>
      </c>
      <c r="BJ28" s="543">
        <v>431.1</v>
      </c>
      <c r="BK28" s="342">
        <v>104.4</v>
      </c>
      <c r="BL28" s="342">
        <v>134.19999999999999</v>
      </c>
      <c r="BM28" s="342">
        <v>123.1</v>
      </c>
      <c r="BN28" s="342">
        <v>133.6</v>
      </c>
      <c r="BO28" s="543">
        <v>495.19999999999993</v>
      </c>
      <c r="BP28" s="342">
        <v>97.5</v>
      </c>
      <c r="BQ28" s="342">
        <v>89.699999999999989</v>
      </c>
      <c r="BR28" s="342">
        <v>86.6</v>
      </c>
    </row>
    <row r="29" spans="2:70" s="189" customFormat="1">
      <c r="C29" s="210"/>
      <c r="D29" s="210"/>
      <c r="E29" s="210"/>
      <c r="F29" s="210"/>
      <c r="G29" s="158"/>
      <c r="H29" s="210"/>
      <c r="I29" s="210"/>
      <c r="J29" s="210"/>
      <c r="K29" s="210"/>
      <c r="L29" s="158"/>
      <c r="M29" s="210"/>
      <c r="N29" s="210"/>
      <c r="O29" s="210"/>
      <c r="P29" s="210"/>
      <c r="Q29" s="158"/>
      <c r="R29" s="210"/>
      <c r="S29" s="210"/>
      <c r="T29" s="210"/>
      <c r="U29" s="210"/>
      <c r="V29" s="158"/>
      <c r="W29" s="210"/>
      <c r="X29" s="210"/>
      <c r="Y29" s="210"/>
      <c r="Z29" s="210"/>
      <c r="AA29" s="158"/>
      <c r="AB29" s="210"/>
      <c r="AC29" s="210"/>
      <c r="AD29" s="210"/>
      <c r="AE29" s="210"/>
      <c r="AF29" s="158"/>
      <c r="AG29" s="210"/>
      <c r="AH29" s="210"/>
      <c r="AI29" s="210"/>
      <c r="AJ29" s="210"/>
      <c r="AK29" s="158"/>
      <c r="AN29" s="210"/>
      <c r="AX29" s="200"/>
      <c r="AY29" s="200"/>
      <c r="AZ29" s="513"/>
      <c r="BA29" s="200"/>
      <c r="BB29" s="200"/>
      <c r="BC29" s="200"/>
      <c r="BF29" s="200"/>
      <c r="BJ29" s="542"/>
      <c r="BK29" s="200"/>
      <c r="BL29" s="200"/>
      <c r="BM29" s="200"/>
      <c r="BO29" s="542"/>
      <c r="BQ29" s="200"/>
      <c r="BR29" s="200"/>
    </row>
    <row r="30" spans="2:70" s="189" customFormat="1">
      <c r="B30" s="570" t="s">
        <v>188</v>
      </c>
      <c r="C30" s="201"/>
      <c r="D30" s="201"/>
      <c r="E30" s="201"/>
      <c r="F30" s="201"/>
      <c r="G30" s="154"/>
      <c r="H30" s="201"/>
      <c r="I30" s="201"/>
      <c r="J30" s="201"/>
      <c r="K30" s="201"/>
      <c r="L30" s="154"/>
      <c r="M30" s="201"/>
      <c r="N30" s="201"/>
      <c r="O30" s="201"/>
      <c r="P30" s="201"/>
      <c r="Q30" s="154"/>
      <c r="R30" s="201"/>
      <c r="S30" s="201"/>
      <c r="T30" s="201"/>
      <c r="U30" s="201"/>
      <c r="V30" s="154"/>
      <c r="W30" s="201"/>
      <c r="X30" s="201"/>
      <c r="Y30" s="201"/>
      <c r="Z30" s="201"/>
      <c r="AA30" s="154"/>
      <c r="AB30" s="201"/>
      <c r="AC30" s="201"/>
      <c r="AD30" s="201"/>
      <c r="AE30" s="201"/>
      <c r="AF30" s="154"/>
      <c r="AG30" s="201"/>
      <c r="AH30" s="201"/>
      <c r="AI30" s="201"/>
      <c r="AJ30" s="201"/>
      <c r="AK30" s="154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587" t="s">
        <v>244</v>
      </c>
      <c r="AY30" s="582" t="s">
        <v>271</v>
      </c>
      <c r="AZ30" s="587" t="s">
        <v>277</v>
      </c>
      <c r="BA30" s="584" t="s">
        <v>245</v>
      </c>
      <c r="BB30" s="584" t="s">
        <v>272</v>
      </c>
      <c r="BC30" s="584" t="s">
        <v>278</v>
      </c>
      <c r="BD30" s="557" t="s">
        <v>280</v>
      </c>
      <c r="BE30" s="568">
        <v>2019</v>
      </c>
      <c r="BF30" s="584" t="s">
        <v>286</v>
      </c>
      <c r="BG30" s="584" t="s">
        <v>294</v>
      </c>
      <c r="BH30" s="584" t="s">
        <v>303</v>
      </c>
      <c r="BI30" s="584" t="s">
        <v>307</v>
      </c>
      <c r="BJ30" s="573">
        <v>2020</v>
      </c>
      <c r="BK30" s="584" t="s">
        <v>310</v>
      </c>
      <c r="BL30" s="584" t="s">
        <v>313</v>
      </c>
      <c r="BM30" s="584" t="s">
        <v>317</v>
      </c>
      <c r="BN30" s="584" t="s">
        <v>320</v>
      </c>
      <c r="BO30" s="573">
        <v>2021</v>
      </c>
      <c r="BP30" s="584" t="s">
        <v>323</v>
      </c>
      <c r="BQ30" s="584" t="s">
        <v>326</v>
      </c>
      <c r="BR30" s="584" t="s">
        <v>335</v>
      </c>
    </row>
    <row r="31" spans="2:70" s="189" customFormat="1">
      <c r="B31" s="570"/>
      <c r="C31" s="201"/>
      <c r="D31" s="201"/>
      <c r="E31" s="201"/>
      <c r="F31" s="201"/>
      <c r="G31" s="154"/>
      <c r="H31" s="201"/>
      <c r="I31" s="201"/>
      <c r="J31" s="201"/>
      <c r="K31" s="201"/>
      <c r="L31" s="154"/>
      <c r="M31" s="201"/>
      <c r="N31" s="201"/>
      <c r="O31" s="201"/>
      <c r="P31" s="201"/>
      <c r="Q31" s="154"/>
      <c r="R31" s="201"/>
      <c r="S31" s="201"/>
      <c r="T31" s="201"/>
      <c r="U31" s="201"/>
      <c r="V31" s="154"/>
      <c r="W31" s="201"/>
      <c r="X31" s="201"/>
      <c r="Y31" s="201"/>
      <c r="Z31" s="201"/>
      <c r="AA31" s="154"/>
      <c r="AB31" s="201"/>
      <c r="AC31" s="201"/>
      <c r="AD31" s="201"/>
      <c r="AE31" s="201"/>
      <c r="AF31" s="154"/>
      <c r="AG31" s="201"/>
      <c r="AH31" s="201"/>
      <c r="AI31" s="201"/>
      <c r="AJ31" s="201"/>
      <c r="AK31" s="154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587"/>
      <c r="AY31" s="582"/>
      <c r="AZ31" s="587"/>
      <c r="BA31" s="584"/>
      <c r="BB31" s="584"/>
      <c r="BC31" s="584"/>
      <c r="BD31" s="558"/>
      <c r="BE31" s="569"/>
      <c r="BF31" s="584"/>
      <c r="BG31" s="584"/>
      <c r="BH31" s="584"/>
      <c r="BI31" s="584"/>
      <c r="BJ31" s="574"/>
      <c r="BK31" s="584"/>
      <c r="BL31" s="584"/>
      <c r="BM31" s="584"/>
      <c r="BN31" s="584"/>
      <c r="BO31" s="574"/>
      <c r="BP31" s="584"/>
      <c r="BQ31" s="584"/>
      <c r="BR31" s="584"/>
    </row>
    <row r="32" spans="2:70" s="189" customFormat="1">
      <c r="B32" s="25" t="s">
        <v>195</v>
      </c>
      <c r="C32" s="296"/>
      <c r="D32" s="296"/>
      <c r="E32" s="296"/>
      <c r="F32" s="297"/>
      <c r="G32" s="298"/>
      <c r="H32" s="309"/>
      <c r="I32" s="309"/>
      <c r="J32" s="309"/>
      <c r="K32" s="309"/>
      <c r="L32" s="310"/>
      <c r="M32" s="309">
        <v>30404</v>
      </c>
      <c r="N32" s="309">
        <v>27299</v>
      </c>
      <c r="O32" s="309">
        <v>31274</v>
      </c>
      <c r="P32" s="309">
        <v>30167</v>
      </c>
      <c r="Q32" s="310">
        <v>119154</v>
      </c>
      <c r="R32" s="309">
        <v>28529</v>
      </c>
      <c r="S32" s="309">
        <v>24972</v>
      </c>
      <c r="T32" s="309">
        <v>28942</v>
      </c>
      <c r="U32" s="309">
        <v>29196</v>
      </c>
      <c r="V32" s="310">
        <v>111639</v>
      </c>
      <c r="W32" s="309">
        <v>27183</v>
      </c>
      <c r="X32" s="309">
        <v>23909</v>
      </c>
      <c r="Y32" s="309">
        <v>26376</v>
      </c>
      <c r="Z32" s="370">
        <v>25271</v>
      </c>
      <c r="AA32" s="310">
        <v>102739</v>
      </c>
      <c r="AB32" s="309">
        <v>26004</v>
      </c>
      <c r="AC32" s="309">
        <v>24561</v>
      </c>
      <c r="AD32" s="343">
        <v>29724</v>
      </c>
      <c r="AE32" s="377">
        <v>26803</v>
      </c>
      <c r="AF32" s="310">
        <v>107093</v>
      </c>
      <c r="AG32" s="343">
        <v>24784</v>
      </c>
      <c r="AH32" s="343">
        <v>25791</v>
      </c>
      <c r="AI32" s="343">
        <v>27865</v>
      </c>
      <c r="AJ32" s="377">
        <v>25880</v>
      </c>
      <c r="AK32" s="310">
        <v>104320</v>
      </c>
      <c r="AL32" s="377">
        <v>25028</v>
      </c>
      <c r="AM32" s="377">
        <v>22257</v>
      </c>
      <c r="AN32" s="343">
        <v>24977</v>
      </c>
      <c r="AO32" s="377"/>
      <c r="AP32" s="343"/>
      <c r="AQ32" s="343">
        <v>13462</v>
      </c>
      <c r="AR32" s="343">
        <v>56595</v>
      </c>
      <c r="AS32" s="343">
        <v>13349</v>
      </c>
      <c r="AT32" s="343">
        <v>11215</v>
      </c>
      <c r="AU32" s="343">
        <v>13297</v>
      </c>
      <c r="AV32" s="343">
        <v>12470</v>
      </c>
      <c r="AW32" s="343">
        <v>50331</v>
      </c>
      <c r="AX32" s="343">
        <v>13349</v>
      </c>
      <c r="AY32" s="514">
        <v>11215</v>
      </c>
      <c r="AZ32" s="514">
        <v>13297</v>
      </c>
      <c r="BA32" s="343">
        <v>11861</v>
      </c>
      <c r="BB32" s="514">
        <v>11501</v>
      </c>
      <c r="BC32" s="343">
        <v>13743</v>
      </c>
      <c r="BD32" s="343">
        <v>12376</v>
      </c>
      <c r="BE32" s="343">
        <v>49481</v>
      </c>
      <c r="BF32" s="343">
        <v>10132</v>
      </c>
      <c r="BG32" s="343">
        <v>6425</v>
      </c>
      <c r="BH32" s="343">
        <v>13861</v>
      </c>
      <c r="BI32" s="343">
        <v>15481</v>
      </c>
      <c r="BJ32" s="544">
        <v>45898</v>
      </c>
      <c r="BK32" s="343">
        <v>11542</v>
      </c>
      <c r="BL32" s="343">
        <v>8005.1945983000005</v>
      </c>
      <c r="BM32" s="343">
        <v>9770.8054016999995</v>
      </c>
      <c r="BN32" s="343">
        <v>10845</v>
      </c>
      <c r="BO32" s="544">
        <v>40163</v>
      </c>
      <c r="BP32" s="343">
        <v>8414</v>
      </c>
      <c r="BQ32" s="343">
        <v>7195</v>
      </c>
      <c r="BR32" s="343">
        <v>5663</v>
      </c>
    </row>
    <row r="33" spans="2:70" s="189" customFormat="1">
      <c r="B33" s="38" t="s">
        <v>192</v>
      </c>
      <c r="C33" s="299"/>
      <c r="D33" s="299"/>
      <c r="E33" s="299"/>
      <c r="F33" s="300"/>
      <c r="G33" s="301"/>
      <c r="H33" s="311"/>
      <c r="I33" s="311"/>
      <c r="J33" s="311"/>
      <c r="K33" s="312"/>
      <c r="L33" s="313"/>
      <c r="M33" s="314">
        <v>13450</v>
      </c>
      <c r="N33" s="314">
        <v>11681</v>
      </c>
      <c r="O33" s="314">
        <v>12506</v>
      </c>
      <c r="P33" s="314">
        <v>11789</v>
      </c>
      <c r="Q33" s="313">
        <v>49426</v>
      </c>
      <c r="R33" s="314">
        <v>10861</v>
      </c>
      <c r="S33" s="314">
        <v>9184</v>
      </c>
      <c r="T33" s="314">
        <v>10976</v>
      </c>
      <c r="U33" s="314">
        <v>10714</v>
      </c>
      <c r="V33" s="313">
        <v>41735</v>
      </c>
      <c r="W33" s="314">
        <v>9820</v>
      </c>
      <c r="X33" s="314">
        <v>8083</v>
      </c>
      <c r="Y33" s="314">
        <v>8523</v>
      </c>
      <c r="Z33" s="314">
        <v>9025</v>
      </c>
      <c r="AA33" s="373">
        <v>35451</v>
      </c>
      <c r="AB33" s="314">
        <v>8656</v>
      </c>
      <c r="AC33" s="314">
        <v>6977</v>
      </c>
      <c r="AD33" s="344">
        <v>9006</v>
      </c>
      <c r="AE33" s="344">
        <v>8132</v>
      </c>
      <c r="AF33" s="373">
        <v>32772</v>
      </c>
      <c r="AG33" s="344">
        <v>7372</v>
      </c>
      <c r="AH33" s="344">
        <v>7881</v>
      </c>
      <c r="AI33" s="344">
        <v>8320</v>
      </c>
      <c r="AJ33" s="344">
        <v>7941</v>
      </c>
      <c r="AK33" s="373">
        <v>31514</v>
      </c>
      <c r="AL33" s="344">
        <v>7434</v>
      </c>
      <c r="AM33" s="344">
        <v>6635</v>
      </c>
      <c r="AN33" s="344">
        <v>8148</v>
      </c>
      <c r="AQ33" s="344">
        <v>7297</v>
      </c>
      <c r="AR33" s="437">
        <v>28442</v>
      </c>
      <c r="AS33" s="344">
        <v>6784</v>
      </c>
      <c r="AT33" s="344">
        <v>5741</v>
      </c>
      <c r="AU33" s="344">
        <v>7357</v>
      </c>
      <c r="AV33" s="344">
        <v>6653</v>
      </c>
      <c r="AW33" s="437">
        <v>26535</v>
      </c>
      <c r="AX33" s="344">
        <v>6784</v>
      </c>
      <c r="AY33" s="515">
        <v>5741</v>
      </c>
      <c r="AZ33" s="515">
        <v>7357</v>
      </c>
      <c r="BA33" s="344">
        <v>6680</v>
      </c>
      <c r="BB33" s="515">
        <v>5648</v>
      </c>
      <c r="BC33" s="344">
        <v>7188</v>
      </c>
      <c r="BD33" s="344">
        <v>7291</v>
      </c>
      <c r="BE33" s="437">
        <v>26807</v>
      </c>
      <c r="BF33" s="344">
        <v>4823</v>
      </c>
      <c r="BG33" s="344">
        <v>3444</v>
      </c>
      <c r="BH33" s="344">
        <v>5438</v>
      </c>
      <c r="BI33" s="344">
        <v>7663</v>
      </c>
      <c r="BJ33" s="545">
        <v>21367</v>
      </c>
      <c r="BK33" s="344">
        <v>5072</v>
      </c>
      <c r="BL33" s="344">
        <v>3825.1945983000005</v>
      </c>
      <c r="BM33" s="344">
        <v>6676.8054016999995</v>
      </c>
      <c r="BN33" s="344">
        <v>5000</v>
      </c>
      <c r="BO33" s="545">
        <v>20574</v>
      </c>
      <c r="BP33" s="547">
        <v>4257</v>
      </c>
      <c r="BQ33" s="443">
        <v>3890</v>
      </c>
      <c r="BR33" s="548">
        <v>3194</v>
      </c>
    </row>
    <row r="34" spans="2:70" s="189" customFormat="1">
      <c r="B34" s="38" t="s">
        <v>187</v>
      </c>
      <c r="C34" s="299"/>
      <c r="D34" s="299"/>
      <c r="E34" s="299"/>
      <c r="F34" s="300"/>
      <c r="G34" s="301"/>
      <c r="H34" s="311"/>
      <c r="I34" s="311"/>
      <c r="J34" s="311"/>
      <c r="K34" s="312"/>
      <c r="L34" s="313"/>
      <c r="M34" s="314">
        <v>9416</v>
      </c>
      <c r="N34" s="314">
        <v>9047</v>
      </c>
      <c r="O34" s="314">
        <v>9218</v>
      </c>
      <c r="P34" s="314">
        <v>10477</v>
      </c>
      <c r="Q34" s="313">
        <v>38158</v>
      </c>
      <c r="R34" s="314">
        <v>10555</v>
      </c>
      <c r="S34" s="314">
        <v>8761</v>
      </c>
      <c r="T34" s="314">
        <v>10107</v>
      </c>
      <c r="U34" s="314">
        <v>11254</v>
      </c>
      <c r="V34" s="313">
        <v>40677</v>
      </c>
      <c r="W34" s="314">
        <v>10897</v>
      </c>
      <c r="X34" s="314">
        <v>9953</v>
      </c>
      <c r="Y34" s="314">
        <v>10824</v>
      </c>
      <c r="Z34" s="314">
        <v>10801</v>
      </c>
      <c r="AA34" s="373">
        <v>42475</v>
      </c>
      <c r="AB34" s="314">
        <v>10737</v>
      </c>
      <c r="AC34" s="314">
        <v>10547</v>
      </c>
      <c r="AD34" s="344">
        <v>12338</v>
      </c>
      <c r="AE34" s="344">
        <v>12711</v>
      </c>
      <c r="AF34" s="373">
        <v>46333</v>
      </c>
      <c r="AG34" s="344">
        <v>10789</v>
      </c>
      <c r="AH34" s="344">
        <v>10195</v>
      </c>
      <c r="AI34" s="344">
        <v>11893</v>
      </c>
      <c r="AJ34" s="344">
        <v>11774</v>
      </c>
      <c r="AK34" s="373">
        <v>44651</v>
      </c>
      <c r="AL34" s="344">
        <v>11029</v>
      </c>
      <c r="AM34" s="344">
        <v>10148</v>
      </c>
      <c r="AN34" s="344">
        <v>10889</v>
      </c>
      <c r="AQ34" s="344"/>
      <c r="AR34" s="437"/>
      <c r="AS34" s="344"/>
      <c r="AT34" s="344"/>
      <c r="AU34" s="344"/>
      <c r="AV34" s="344"/>
      <c r="AW34" s="437"/>
      <c r="AX34" s="444"/>
      <c r="AY34" s="516"/>
      <c r="AZ34" s="516"/>
      <c r="BA34" s="344"/>
      <c r="BB34" s="515"/>
      <c r="BC34" s="344"/>
      <c r="BD34" s="344"/>
      <c r="BE34" s="437"/>
      <c r="BF34" s="344"/>
      <c r="BG34" s="344"/>
      <c r="BH34" s="344"/>
      <c r="BI34" s="344"/>
      <c r="BJ34" s="545"/>
      <c r="BK34" s="344"/>
      <c r="BL34" s="344"/>
      <c r="BM34" s="344"/>
      <c r="BN34" s="344"/>
      <c r="BO34" s="545"/>
      <c r="BP34" s="344"/>
      <c r="BQ34" s="344"/>
      <c r="BR34" s="344"/>
    </row>
    <row r="35" spans="2:70" s="189" customFormat="1">
      <c r="B35" s="38" t="s">
        <v>193</v>
      </c>
      <c r="C35" s="242"/>
      <c r="D35" s="242"/>
      <c r="E35" s="242"/>
      <c r="F35" s="305"/>
      <c r="G35" s="306"/>
      <c r="H35" s="311"/>
      <c r="I35" s="311"/>
      <c r="J35" s="311"/>
      <c r="K35" s="312"/>
      <c r="L35" s="315"/>
      <c r="M35" s="314">
        <v>7538</v>
      </c>
      <c r="N35" s="314">
        <v>6571</v>
      </c>
      <c r="O35" s="314">
        <v>9550</v>
      </c>
      <c r="P35" s="314">
        <v>7901</v>
      </c>
      <c r="Q35" s="316">
        <v>31570</v>
      </c>
      <c r="R35" s="314">
        <v>7113</v>
      </c>
      <c r="S35" s="314">
        <v>7027</v>
      </c>
      <c r="T35" s="314">
        <v>7859</v>
      </c>
      <c r="U35" s="314">
        <v>7228</v>
      </c>
      <c r="V35" s="315">
        <v>29227</v>
      </c>
      <c r="W35" s="314">
        <v>6466</v>
      </c>
      <c r="X35" s="314">
        <v>5873</v>
      </c>
      <c r="Y35" s="314">
        <v>7029</v>
      </c>
      <c r="Z35" s="314">
        <v>5445</v>
      </c>
      <c r="AA35" s="316">
        <v>24813</v>
      </c>
      <c r="AB35" s="314">
        <v>6611</v>
      </c>
      <c r="AC35" s="314">
        <v>7037</v>
      </c>
      <c r="AD35" s="344">
        <v>8380</v>
      </c>
      <c r="AE35" s="344">
        <v>5960</v>
      </c>
      <c r="AF35" s="316">
        <v>27988</v>
      </c>
      <c r="AG35" s="344">
        <v>6623</v>
      </c>
      <c r="AH35" s="344">
        <v>7715</v>
      </c>
      <c r="AI35" s="344">
        <v>7652</v>
      </c>
      <c r="AJ35" s="344">
        <v>6165</v>
      </c>
      <c r="AK35" s="316">
        <v>28155</v>
      </c>
      <c r="AL35" s="344">
        <v>6565</v>
      </c>
      <c r="AM35" s="344">
        <v>5474</v>
      </c>
      <c r="AN35" s="344">
        <v>5940</v>
      </c>
      <c r="AQ35" s="344">
        <v>6165</v>
      </c>
      <c r="AR35" s="438">
        <v>28155</v>
      </c>
      <c r="AS35" s="344">
        <v>6565</v>
      </c>
      <c r="AT35" s="344">
        <v>5474</v>
      </c>
      <c r="AU35" s="344">
        <v>5940</v>
      </c>
      <c r="AV35" s="344">
        <v>5817</v>
      </c>
      <c r="AW35" s="438">
        <v>23796</v>
      </c>
      <c r="AX35" s="445">
        <v>6565</v>
      </c>
      <c r="AY35" s="517">
        <v>5474</v>
      </c>
      <c r="AZ35" s="517">
        <v>5940</v>
      </c>
      <c r="BA35" s="344">
        <v>5181</v>
      </c>
      <c r="BB35" s="515">
        <v>5853</v>
      </c>
      <c r="BC35" s="344">
        <v>6555</v>
      </c>
      <c r="BD35" s="344">
        <v>5085</v>
      </c>
      <c r="BE35" s="438">
        <v>22674</v>
      </c>
      <c r="BF35" s="344">
        <v>5309</v>
      </c>
      <c r="BG35" s="344">
        <v>2981</v>
      </c>
      <c r="BH35" s="344">
        <v>8423</v>
      </c>
      <c r="BI35" s="344">
        <v>7818</v>
      </c>
      <c r="BJ35" s="438">
        <v>24531</v>
      </c>
      <c r="BK35" s="344">
        <v>6470</v>
      </c>
      <c r="BL35" s="344">
        <v>4180</v>
      </c>
      <c r="BM35" s="344">
        <v>3094</v>
      </c>
      <c r="BN35" s="344">
        <v>5845</v>
      </c>
      <c r="BO35" s="438">
        <v>19589</v>
      </c>
      <c r="BP35" s="548">
        <v>4157</v>
      </c>
      <c r="BQ35" s="342">
        <v>3305</v>
      </c>
      <c r="BR35" s="548">
        <v>2469</v>
      </c>
    </row>
    <row r="36" spans="2:70" s="189" customFormat="1">
      <c r="B36" s="38" t="s">
        <v>194</v>
      </c>
      <c r="C36" s="299"/>
      <c r="D36" s="299"/>
      <c r="E36" s="299"/>
      <c r="F36" s="300"/>
      <c r="G36" s="301"/>
      <c r="H36" s="317"/>
      <c r="I36" s="299"/>
      <c r="J36" s="299"/>
      <c r="K36" s="318"/>
      <c r="L36" s="313"/>
      <c r="M36" s="267"/>
      <c r="N36" s="242"/>
      <c r="O36" s="242"/>
      <c r="P36" s="319"/>
      <c r="Q36" s="313"/>
      <c r="R36" s="267"/>
      <c r="S36" s="242"/>
      <c r="T36" s="242"/>
      <c r="U36" s="319"/>
      <c r="V36" s="313"/>
      <c r="W36" s="267"/>
      <c r="X36" s="267"/>
      <c r="Y36" s="267"/>
      <c r="Z36" s="319"/>
      <c r="AA36" s="373"/>
      <c r="AB36" s="267"/>
      <c r="AC36" s="267"/>
      <c r="AD36" s="215"/>
      <c r="AE36" s="378"/>
      <c r="AF36" s="373"/>
      <c r="AG36" s="215"/>
      <c r="AH36" s="215"/>
      <c r="AI36" s="215"/>
      <c r="AJ36" s="378"/>
      <c r="AK36" s="373"/>
      <c r="AN36" s="215"/>
      <c r="AX36" s="446"/>
      <c r="AY36" s="518"/>
      <c r="AZ36" s="518"/>
      <c r="BA36" s="144"/>
      <c r="BB36" s="526"/>
      <c r="BC36" s="526"/>
      <c r="BF36" s="144"/>
      <c r="BJ36" s="542"/>
      <c r="BK36" s="144"/>
      <c r="BL36" s="144"/>
      <c r="BM36" s="144"/>
      <c r="BO36" s="542"/>
      <c r="BQ36" s="144"/>
      <c r="BR36" s="144"/>
    </row>
    <row r="37" spans="2:70" s="189" customFormat="1">
      <c r="C37" s="210"/>
      <c r="D37" s="210"/>
      <c r="E37" s="210"/>
      <c r="F37" s="210"/>
      <c r="G37" s="158"/>
      <c r="H37" s="210"/>
      <c r="I37" s="210"/>
      <c r="J37" s="210"/>
      <c r="K37" s="210"/>
      <c r="L37" s="320"/>
      <c r="M37" s="210"/>
      <c r="N37" s="210"/>
      <c r="O37" s="210"/>
      <c r="P37" s="210"/>
      <c r="Q37" s="320"/>
      <c r="R37" s="210"/>
      <c r="S37" s="210"/>
      <c r="T37" s="210"/>
      <c r="U37" s="210"/>
      <c r="V37" s="320"/>
      <c r="W37" s="210"/>
      <c r="X37" s="210"/>
      <c r="Y37" s="210"/>
      <c r="Z37" s="210"/>
      <c r="AA37" s="320"/>
      <c r="AB37" s="210"/>
      <c r="AC37" s="210"/>
      <c r="AD37" s="210"/>
      <c r="AE37" s="210"/>
      <c r="AF37" s="320"/>
      <c r="AG37" s="210"/>
      <c r="AH37" s="210"/>
      <c r="AI37" s="210"/>
      <c r="AJ37" s="210"/>
      <c r="AK37" s="320"/>
      <c r="AN37" s="210"/>
      <c r="AX37" s="200"/>
      <c r="AY37" s="200"/>
      <c r="AZ37" s="200"/>
      <c r="BA37" s="200"/>
      <c r="BB37" s="200"/>
      <c r="BC37" s="200"/>
      <c r="BF37" s="200"/>
      <c r="BJ37" s="413"/>
      <c r="BK37" s="200"/>
      <c r="BL37" s="200"/>
      <c r="BM37" s="200"/>
      <c r="BO37" s="413"/>
      <c r="BQ37" s="200"/>
      <c r="BR37" s="200"/>
    </row>
    <row r="38" spans="2:70" s="189" customFormat="1">
      <c r="B38" s="570" t="s">
        <v>196</v>
      </c>
      <c r="C38" s="201"/>
      <c r="D38" s="201"/>
      <c r="E38" s="201"/>
      <c r="F38" s="201"/>
      <c r="G38" s="154"/>
      <c r="H38" s="201"/>
      <c r="I38" s="201"/>
      <c r="J38" s="201"/>
      <c r="K38" s="201"/>
      <c r="L38" s="321"/>
      <c r="M38" s="201"/>
      <c r="N38" s="201"/>
      <c r="O38" s="201"/>
      <c r="P38" s="201"/>
      <c r="Q38" s="321"/>
      <c r="R38" s="201"/>
      <c r="S38" s="201"/>
      <c r="T38" s="201"/>
      <c r="U38" s="201"/>
      <c r="V38" s="321"/>
      <c r="W38" s="201"/>
      <c r="X38" s="201"/>
      <c r="Y38" s="201"/>
      <c r="Z38" s="201"/>
      <c r="AA38" s="321"/>
      <c r="AB38" s="201"/>
      <c r="AC38" s="201"/>
      <c r="AD38" s="201"/>
      <c r="AE38" s="201"/>
      <c r="AF38" s="321"/>
      <c r="AG38" s="201"/>
      <c r="AH38" s="201"/>
      <c r="AI38" s="201"/>
      <c r="AJ38" s="201"/>
      <c r="AK38" s="32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587" t="s">
        <v>244</v>
      </c>
      <c r="AY38" s="582" t="s">
        <v>271</v>
      </c>
      <c r="AZ38" s="587" t="s">
        <v>277</v>
      </c>
      <c r="BA38" s="584" t="s">
        <v>245</v>
      </c>
      <c r="BB38" s="584" t="s">
        <v>272</v>
      </c>
      <c r="BC38" s="584" t="s">
        <v>278</v>
      </c>
      <c r="BD38" s="557" t="s">
        <v>280</v>
      </c>
      <c r="BE38" s="568">
        <v>2019</v>
      </c>
      <c r="BF38" s="584" t="s">
        <v>286</v>
      </c>
      <c r="BG38" s="584" t="s">
        <v>294</v>
      </c>
      <c r="BH38" s="584" t="s">
        <v>303</v>
      </c>
      <c r="BI38" s="584" t="s">
        <v>307</v>
      </c>
      <c r="BJ38" s="573">
        <v>2020</v>
      </c>
      <c r="BK38" s="584" t="s">
        <v>310</v>
      </c>
      <c r="BL38" s="584" t="s">
        <v>313</v>
      </c>
      <c r="BM38" s="584" t="s">
        <v>317</v>
      </c>
      <c r="BN38" s="584" t="s">
        <v>320</v>
      </c>
      <c r="BO38" s="573">
        <v>2021</v>
      </c>
      <c r="BP38" s="584" t="s">
        <v>323</v>
      </c>
      <c r="BQ38" s="584" t="s">
        <v>326</v>
      </c>
      <c r="BR38" s="584" t="s">
        <v>335</v>
      </c>
    </row>
    <row r="39" spans="2:70" s="189" customFormat="1">
      <c r="B39" s="570"/>
      <c r="C39" s="201"/>
      <c r="D39" s="201"/>
      <c r="E39" s="201"/>
      <c r="F39" s="201"/>
      <c r="G39" s="154"/>
      <c r="H39" s="201"/>
      <c r="I39" s="201"/>
      <c r="J39" s="201"/>
      <c r="K39" s="201"/>
      <c r="L39" s="321"/>
      <c r="M39" s="201"/>
      <c r="N39" s="201"/>
      <c r="O39" s="201"/>
      <c r="P39" s="201"/>
      <c r="Q39" s="321"/>
      <c r="R39" s="201"/>
      <c r="S39" s="201"/>
      <c r="T39" s="201"/>
      <c r="U39" s="201"/>
      <c r="V39" s="321"/>
      <c r="W39" s="201"/>
      <c r="X39" s="201"/>
      <c r="Y39" s="201"/>
      <c r="Z39" s="201"/>
      <c r="AA39" s="321"/>
      <c r="AB39" s="201"/>
      <c r="AC39" s="201"/>
      <c r="AD39" s="201"/>
      <c r="AE39" s="201"/>
      <c r="AF39" s="321"/>
      <c r="AG39" s="201"/>
      <c r="AH39" s="201"/>
      <c r="AI39" s="201"/>
      <c r="AJ39" s="201"/>
      <c r="AK39" s="32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587"/>
      <c r="AY39" s="582"/>
      <c r="AZ39" s="587"/>
      <c r="BA39" s="584"/>
      <c r="BB39" s="584"/>
      <c r="BC39" s="584"/>
      <c r="BD39" s="558"/>
      <c r="BE39" s="569"/>
      <c r="BF39" s="584"/>
      <c r="BG39" s="584"/>
      <c r="BH39" s="584"/>
      <c r="BI39" s="584"/>
      <c r="BJ39" s="574"/>
      <c r="BK39" s="584"/>
      <c r="BL39" s="584"/>
      <c r="BM39" s="584"/>
      <c r="BN39" s="584"/>
      <c r="BO39" s="574"/>
      <c r="BP39" s="584"/>
      <c r="BQ39" s="584"/>
      <c r="BR39" s="584"/>
    </row>
    <row r="40" spans="2:70" s="189" customFormat="1">
      <c r="B40" s="25" t="s">
        <v>197</v>
      </c>
      <c r="C40" s="296"/>
      <c r="D40" s="296"/>
      <c r="E40" s="296"/>
      <c r="F40" s="297"/>
      <c r="G40" s="298"/>
      <c r="H40" s="265"/>
      <c r="I40" s="296"/>
      <c r="J40" s="296"/>
      <c r="K40" s="297"/>
      <c r="L40" s="298"/>
      <c r="M40" s="265">
        <v>16.356400473621893</v>
      </c>
      <c r="N40" s="296">
        <v>17.172790212095681</v>
      </c>
      <c r="O40" s="296">
        <v>17.548123041504123</v>
      </c>
      <c r="P40" s="297">
        <v>17.50588391288494</v>
      </c>
      <c r="Q40" s="298">
        <v>17.145878443023317</v>
      </c>
      <c r="R40" s="265">
        <v>17.729328052157456</v>
      </c>
      <c r="S40" s="296">
        <v>18.961236584975172</v>
      </c>
      <c r="T40" s="265">
        <v>18.882592771750396</v>
      </c>
      <c r="U40" s="265">
        <v>19.393067543499111</v>
      </c>
      <c r="V40" s="298">
        <v>18.738971148075493</v>
      </c>
      <c r="W40" s="265">
        <v>20.170694919618878</v>
      </c>
      <c r="X40" s="265">
        <v>21.26814170396085</v>
      </c>
      <c r="Y40" s="265">
        <v>22.785865938732183</v>
      </c>
      <c r="Z40" s="371">
        <v>24.110640655296585</v>
      </c>
      <c r="AA40" s="298">
        <v>22.066595937277956</v>
      </c>
      <c r="AB40" s="265">
        <v>23.17439624673127</v>
      </c>
      <c r="AC40" s="265">
        <v>21.097390171409959</v>
      </c>
      <c r="AD40" s="214">
        <v>20.747544072130268</v>
      </c>
      <c r="AE40" s="376">
        <v>21.408051337536833</v>
      </c>
      <c r="AF40" s="298">
        <v>21.582176239343372</v>
      </c>
      <c r="AG40" s="214">
        <v>20.827953518398971</v>
      </c>
      <c r="AH40" s="214">
        <v>20.953045636074595</v>
      </c>
      <c r="AI40" s="214">
        <v>20.412704109097433</v>
      </c>
      <c r="AJ40" s="376">
        <v>22.152241112828456</v>
      </c>
      <c r="AK40" s="298">
        <v>21.076495398773009</v>
      </c>
      <c r="AL40" s="376">
        <v>21.128336263385005</v>
      </c>
      <c r="AM40" s="376">
        <v>23.529676056970843</v>
      </c>
      <c r="AN40" s="214">
        <v>25.207190615366134</v>
      </c>
      <c r="AO40" s="376"/>
      <c r="AP40" s="214"/>
      <c r="AQ40" s="214">
        <v>27.25449413162977</v>
      </c>
      <c r="AR40" s="155">
        <v>24.986306210796005</v>
      </c>
      <c r="AS40" s="214">
        <v>24.863285639373732</v>
      </c>
      <c r="AT40" s="214">
        <v>27.088720463664735</v>
      </c>
      <c r="AU40" s="214">
        <v>28.705723095435065</v>
      </c>
      <c r="AV40" s="214">
        <v>28.364073777064959</v>
      </c>
      <c r="AW40" s="155">
        <v>27.235699668196542</v>
      </c>
      <c r="AX40" s="214">
        <v>25.183084875271554</v>
      </c>
      <c r="AY40" s="519">
        <v>27.444583147570217</v>
      </c>
      <c r="AZ40" s="519">
        <v>28.588779423930209</v>
      </c>
      <c r="BA40" s="214">
        <v>28.721271393643033</v>
      </c>
      <c r="BB40" s="519">
        <v>28.538822711068605</v>
      </c>
      <c r="BC40" s="214">
        <v>27.681801644473548</v>
      </c>
      <c r="BD40" s="214">
        <v>30.154977375565618</v>
      </c>
      <c r="BE40" s="155">
        <v>28.748752046239971</v>
      </c>
      <c r="BF40" s="214">
        <v>29.846032372680614</v>
      </c>
      <c r="BG40" s="214">
        <v>40.980544747081716</v>
      </c>
      <c r="BH40" s="214">
        <v>31.729312459418512</v>
      </c>
      <c r="BI40" s="214">
        <v>34.209676377495001</v>
      </c>
      <c r="BJ40" s="155">
        <v>33.445444245936642</v>
      </c>
      <c r="BK40" s="214">
        <v>37.289897764685499</v>
      </c>
      <c r="BL40" s="214">
        <v>48.091897738720327</v>
      </c>
      <c r="BM40" s="214">
        <v>46.42401330816385</v>
      </c>
      <c r="BN40" s="214">
        <v>41.650530198248049</v>
      </c>
      <c r="BO40" s="155">
        <v>42.842541642805571</v>
      </c>
      <c r="BP40" s="214">
        <v>45.317328262419778</v>
      </c>
      <c r="BQ40" s="214">
        <v>44.100069492703263</v>
      </c>
      <c r="BR40" s="214">
        <v>52.392724704220385</v>
      </c>
    </row>
    <row r="41" spans="2:70" s="189" customFormat="1">
      <c r="B41" s="38" t="s">
        <v>192</v>
      </c>
      <c r="C41" s="299"/>
      <c r="D41" s="299"/>
      <c r="E41" s="299"/>
      <c r="F41" s="300"/>
      <c r="G41" s="301"/>
      <c r="H41" s="302"/>
      <c r="I41" s="302"/>
      <c r="J41" s="302"/>
      <c r="K41" s="322"/>
      <c r="L41" s="301"/>
      <c r="M41" s="302">
        <v>21.1</v>
      </c>
      <c r="N41" s="302">
        <v>22.4</v>
      </c>
      <c r="O41" s="302">
        <v>24.2</v>
      </c>
      <c r="P41" s="302">
        <v>23.1</v>
      </c>
      <c r="Q41" s="301">
        <v>22.7</v>
      </c>
      <c r="R41" s="307">
        <v>24</v>
      </c>
      <c r="S41" s="304">
        <v>26.9</v>
      </c>
      <c r="T41" s="304">
        <v>26.5</v>
      </c>
      <c r="U41" s="304">
        <v>27.1</v>
      </c>
      <c r="V41" s="301">
        <v>26.1</v>
      </c>
      <c r="W41" s="304">
        <v>28.5</v>
      </c>
      <c r="X41" s="304">
        <v>30</v>
      </c>
      <c r="Y41" s="304">
        <v>33.200000000000003</v>
      </c>
      <c r="Z41" s="304">
        <v>31.556786703601098</v>
      </c>
      <c r="AA41" s="372">
        <v>30.566133536430563</v>
      </c>
      <c r="AB41" s="304">
        <v>31.677449168207023</v>
      </c>
      <c r="AC41" s="304">
        <v>31.661172423677801</v>
      </c>
      <c r="AD41" s="342">
        <v>30.83499888962913</v>
      </c>
      <c r="AE41" s="342">
        <v>30.841121495327112</v>
      </c>
      <c r="AF41" s="372">
        <v>31.233980227023068</v>
      </c>
      <c r="AG41" s="342">
        <v>30.425935973955507</v>
      </c>
      <c r="AH41" s="342">
        <v>31.011292983123965</v>
      </c>
      <c r="AI41" s="342">
        <v>31.02163461538461</v>
      </c>
      <c r="AJ41" s="342">
        <v>32.766654073794243</v>
      </c>
      <c r="AK41" s="372">
        <v>31.319413593958242</v>
      </c>
      <c r="AL41" s="342">
        <v>30.885122410546138</v>
      </c>
      <c r="AM41" s="342">
        <v>33.926149208741521</v>
      </c>
      <c r="AN41" s="342">
        <v>34.572901325478647</v>
      </c>
      <c r="AQ41" s="342">
        <v>32.32835411813074</v>
      </c>
      <c r="AR41" s="156">
        <v>30.637789185008089</v>
      </c>
      <c r="AS41" s="342">
        <v>29.554834905660378</v>
      </c>
      <c r="AT41" s="342">
        <v>32.729489635951921</v>
      </c>
      <c r="AU41" s="342">
        <v>33.546282452086452</v>
      </c>
      <c r="AV41" s="342">
        <v>32.556741319705395</v>
      </c>
      <c r="AW41" s="156">
        <v>32.097230073487843</v>
      </c>
      <c r="AX41" s="443">
        <v>30.173938679245282</v>
      </c>
      <c r="AY41" s="512">
        <v>33.424664692562281</v>
      </c>
      <c r="AZ41" s="512">
        <v>33.443659100176703</v>
      </c>
      <c r="BA41" s="342">
        <v>33.168113772455094</v>
      </c>
      <c r="BB41" s="513">
        <v>36.86915722379603</v>
      </c>
      <c r="BC41" s="342">
        <v>33.653311074012244</v>
      </c>
      <c r="BD41" s="342">
        <v>26.034426004663285</v>
      </c>
      <c r="BE41" s="156">
        <v>32.134032155780211</v>
      </c>
      <c r="BF41" s="342">
        <v>34.317851959361391</v>
      </c>
      <c r="BG41" s="342">
        <v>37.4520905923345</v>
      </c>
      <c r="BH41" s="342">
        <v>44.115483633688854</v>
      </c>
      <c r="BI41" s="342">
        <v>38.222628213493408</v>
      </c>
      <c r="BJ41" s="543">
        <v>38.723264847662278</v>
      </c>
      <c r="BK41" s="342">
        <v>47.101735015772874</v>
      </c>
      <c r="BL41" s="342">
        <v>50.241888369656074</v>
      </c>
      <c r="BM41" s="342">
        <v>44.062988555139398</v>
      </c>
      <c r="BN41" s="342">
        <v>45.339999999999996</v>
      </c>
      <c r="BO41" s="543">
        <v>46.271264703023235</v>
      </c>
      <c r="BP41" s="342">
        <v>50.24665257223397</v>
      </c>
      <c r="BQ41" s="342">
        <v>45.681233933161963</v>
      </c>
      <c r="BR41" s="342">
        <v>53.162179085785851</v>
      </c>
    </row>
    <row r="42" spans="2:70" s="189" customFormat="1">
      <c r="B42" s="38" t="s">
        <v>187</v>
      </c>
      <c r="C42" s="299"/>
      <c r="D42" s="299"/>
      <c r="E42" s="299"/>
      <c r="F42" s="300"/>
      <c r="G42" s="301"/>
      <c r="H42" s="302"/>
      <c r="I42" s="302"/>
      <c r="J42" s="302"/>
      <c r="K42" s="322"/>
      <c r="L42" s="301"/>
      <c r="M42" s="302">
        <v>10.1</v>
      </c>
      <c r="N42" s="302">
        <v>10.9</v>
      </c>
      <c r="O42" s="302">
        <v>11.7</v>
      </c>
      <c r="P42" s="302">
        <v>11.7</v>
      </c>
      <c r="Q42" s="301">
        <v>11.1</v>
      </c>
      <c r="R42" s="302">
        <v>11.7</v>
      </c>
      <c r="S42" s="304">
        <v>11.9</v>
      </c>
      <c r="T42" s="304">
        <v>12</v>
      </c>
      <c r="U42" s="304">
        <v>12.9</v>
      </c>
      <c r="V42" s="301">
        <v>12.1</v>
      </c>
      <c r="W42" s="304">
        <v>14.3</v>
      </c>
      <c r="X42" s="304">
        <v>15.3</v>
      </c>
      <c r="Y42" s="304">
        <v>18.3</v>
      </c>
      <c r="Z42" s="304">
        <v>19.609295435607809</v>
      </c>
      <c r="AA42" s="372">
        <v>16.904061212477931</v>
      </c>
      <c r="AB42" s="304">
        <v>19.213933128434387</v>
      </c>
      <c r="AC42" s="304">
        <v>16.459656774438226</v>
      </c>
      <c r="AD42" s="342">
        <v>15.748095315286113</v>
      </c>
      <c r="AE42" s="342">
        <v>15.836676894028789</v>
      </c>
      <c r="AF42" s="372">
        <v>16.737530485830835</v>
      </c>
      <c r="AG42" s="342">
        <v>14.885531559922143</v>
      </c>
      <c r="AH42" s="342">
        <v>15.438940657184895</v>
      </c>
      <c r="AI42" s="342">
        <v>14.210039519044816</v>
      </c>
      <c r="AJ42" s="342">
        <v>15.457788347205707</v>
      </c>
      <c r="AK42" s="372">
        <v>14.982867125036393</v>
      </c>
      <c r="AL42" s="342">
        <v>15.214434672227764</v>
      </c>
      <c r="AM42" s="342">
        <v>18.003547497043751</v>
      </c>
      <c r="AN42" s="342">
        <v>19.551841307741757</v>
      </c>
      <c r="AQ42" s="342"/>
      <c r="AR42" s="156"/>
      <c r="AS42" s="342"/>
      <c r="AT42" s="342"/>
      <c r="AU42" s="342"/>
      <c r="AV42" s="342"/>
      <c r="AW42" s="156"/>
      <c r="AX42" s="443"/>
      <c r="AY42" s="512"/>
      <c r="AZ42" s="512"/>
      <c r="BA42" s="342"/>
      <c r="BB42" s="513"/>
      <c r="BC42" s="342"/>
      <c r="BD42" s="342"/>
      <c r="BE42" s="156"/>
      <c r="BF42" s="342"/>
      <c r="BG42" s="342"/>
      <c r="BH42" s="342"/>
      <c r="BI42" s="342"/>
      <c r="BJ42" s="543"/>
      <c r="BK42" s="342"/>
      <c r="BL42" s="342"/>
      <c r="BM42" s="342"/>
      <c r="BN42" s="342"/>
      <c r="BO42" s="543"/>
      <c r="BP42" s="342"/>
      <c r="BQ42" s="342"/>
      <c r="BR42" s="342"/>
    </row>
    <row r="43" spans="2:70" s="189" customFormat="1">
      <c r="B43" s="38" t="s">
        <v>193</v>
      </c>
      <c r="C43" s="242"/>
      <c r="D43" s="242"/>
      <c r="E43" s="242"/>
      <c r="F43" s="305"/>
      <c r="G43" s="306"/>
      <c r="H43" s="302"/>
      <c r="I43" s="302"/>
      <c r="J43" s="302"/>
      <c r="K43" s="322"/>
      <c r="L43" s="306"/>
      <c r="M43" s="302">
        <v>7.7</v>
      </c>
      <c r="N43" s="302">
        <v>8.1999999999999993</v>
      </c>
      <c r="O43" s="302">
        <v>7.5</v>
      </c>
      <c r="P43" s="302">
        <v>8.1999999999999993</v>
      </c>
      <c r="Q43" s="308">
        <v>7.9</v>
      </c>
      <c r="R43" s="302">
        <v>7.8</v>
      </c>
      <c r="S43" s="304">
        <v>8</v>
      </c>
      <c r="T43" s="304">
        <v>7.9</v>
      </c>
      <c r="U43" s="304">
        <v>7.5</v>
      </c>
      <c r="V43" s="308">
        <v>7.8</v>
      </c>
      <c r="W43" s="304">
        <v>7.6</v>
      </c>
      <c r="X43" s="304">
        <v>8.6</v>
      </c>
      <c r="Y43" s="304">
        <v>8.1</v>
      </c>
      <c r="Z43" s="304">
        <v>8.0440771349862263</v>
      </c>
      <c r="AA43" s="372">
        <v>8.0643211219925046</v>
      </c>
      <c r="AB43" s="304">
        <v>8.8337619119649062</v>
      </c>
      <c r="AC43" s="304">
        <v>9.0947847093932079</v>
      </c>
      <c r="AD43" s="342">
        <v>9.7732696897374716</v>
      </c>
      <c r="AE43" s="342">
        <v>9.3624161073825523</v>
      </c>
      <c r="AF43" s="372">
        <v>9.2932685436615685</v>
      </c>
      <c r="AG43" s="342">
        <v>10.780613015249887</v>
      </c>
      <c r="AH43" s="342">
        <v>10.239792611795204</v>
      </c>
      <c r="AI43" s="342">
        <v>10.245687401986409</v>
      </c>
      <c r="AJ43" s="342">
        <v>9.9107866991078613</v>
      </c>
      <c r="AK43" s="372">
        <v>10.296572544841059</v>
      </c>
      <c r="AL43" s="342">
        <v>10.51028179741051</v>
      </c>
      <c r="AM43" s="342">
        <v>10.431128973328461</v>
      </c>
      <c r="AN43" s="342">
        <v>11.195286195286196</v>
      </c>
      <c r="AQ43" s="342">
        <v>9.8945660989456616</v>
      </c>
      <c r="AR43" s="156">
        <v>10.296572544841059</v>
      </c>
      <c r="AS43" s="342">
        <v>10.51028179741051</v>
      </c>
      <c r="AT43" s="342">
        <v>10.431128973328462</v>
      </c>
      <c r="AU43" s="342">
        <v>11.195286195286196</v>
      </c>
      <c r="AV43" s="342">
        <v>11.689874505758983</v>
      </c>
      <c r="AW43" s="156">
        <v>10.947218019835267</v>
      </c>
      <c r="AX43" s="443">
        <v>10.51028179741051</v>
      </c>
      <c r="AY43" s="512">
        <v>10.431128973328462</v>
      </c>
      <c r="AZ43" s="512">
        <v>11.195286195286196</v>
      </c>
      <c r="BA43" s="342">
        <v>11.021038409573441</v>
      </c>
      <c r="BB43" s="513">
        <v>10.524517341534256</v>
      </c>
      <c r="BC43" s="342">
        <v>10.190694126620899</v>
      </c>
      <c r="BD43" s="342">
        <v>10.757128810226153</v>
      </c>
      <c r="BE43" s="156">
        <v>10.593631472170767</v>
      </c>
      <c r="BF43" s="342">
        <v>11.169711810133736</v>
      </c>
      <c r="BG43" s="342">
        <v>12.74740020127474</v>
      </c>
      <c r="BH43" s="342">
        <v>9.0347857058055325</v>
      </c>
      <c r="BI43" s="342">
        <v>13.200306983883351</v>
      </c>
      <c r="BJ43" s="546">
        <v>11.275528922587748</v>
      </c>
      <c r="BK43" s="342">
        <v>13.462132921174652</v>
      </c>
      <c r="BL43" s="342">
        <v>14.01913875598086</v>
      </c>
      <c r="BM43" s="342">
        <v>11.732385261797024</v>
      </c>
      <c r="BN43" s="342">
        <v>15.637296834901626</v>
      </c>
      <c r="BO43" s="546">
        <v>13.956812496809432</v>
      </c>
      <c r="BP43" s="342">
        <v>16.815010825114268</v>
      </c>
      <c r="BQ43" s="342">
        <v>15.098335854765503</v>
      </c>
      <c r="BR43" s="342">
        <v>16.322397731875249</v>
      </c>
    </row>
    <row r="44" spans="2:70">
      <c r="B44" s="38"/>
      <c r="AH44" s="189"/>
      <c r="AX44" s="189"/>
      <c r="BA44" s="189"/>
    </row>
  </sheetData>
  <mergeCells count="136">
    <mergeCell ref="AQ5:AU5"/>
    <mergeCell ref="AT6:AT7"/>
    <mergeCell ref="AU6:AU7"/>
    <mergeCell ref="BB6:BB7"/>
    <mergeCell ref="BB22:BB23"/>
    <mergeCell ref="BB30:BB31"/>
    <mergeCell ref="BB38:BB39"/>
    <mergeCell ref="AZ30:AZ31"/>
    <mergeCell ref="AZ38:AZ39"/>
    <mergeCell ref="AY22:AY23"/>
    <mergeCell ref="BC38:BC39"/>
    <mergeCell ref="BD38:BD39"/>
    <mergeCell ref="BE6:BE7"/>
    <mergeCell ref="K6:K7"/>
    <mergeCell ref="AD6:AD7"/>
    <mergeCell ref="M6:M7"/>
    <mergeCell ref="P6:P7"/>
    <mergeCell ref="Q6:Q7"/>
    <mergeCell ref="O6:O7"/>
    <mergeCell ref="AC6:AC7"/>
    <mergeCell ref="W6:W7"/>
    <mergeCell ref="AM6:AM7"/>
    <mergeCell ref="AJ6:AJ7"/>
    <mergeCell ref="AK6:AK7"/>
    <mergeCell ref="AG6:AG7"/>
    <mergeCell ref="AE6:AE7"/>
    <mergeCell ref="AF6:AF7"/>
    <mergeCell ref="AI6:AI7"/>
    <mergeCell ref="AH6:AH7"/>
    <mergeCell ref="AL6:AL7"/>
    <mergeCell ref="AN6:AN7"/>
    <mergeCell ref="AV6:AV7"/>
    <mergeCell ref="AW6:AW7"/>
    <mergeCell ref="BC6:BC7"/>
    <mergeCell ref="B22:B23"/>
    <mergeCell ref="B30:B31"/>
    <mergeCell ref="B38:B39"/>
    <mergeCell ref="AB6:AB7"/>
    <mergeCell ref="Z6:Z7"/>
    <mergeCell ref="AA6:AA7"/>
    <mergeCell ref="R6:R7"/>
    <mergeCell ref="N6:N7"/>
    <mergeCell ref="X6:X7"/>
    <mergeCell ref="U6:U7"/>
    <mergeCell ref="V6:V7"/>
    <mergeCell ref="Y6:Y7"/>
    <mergeCell ref="T6:T7"/>
    <mergeCell ref="S6:S7"/>
    <mergeCell ref="B6:B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AX38:AX39"/>
    <mergeCell ref="BA38:BA39"/>
    <mergeCell ref="AX6:AX7"/>
    <mergeCell ref="BA6:BA7"/>
    <mergeCell ref="AX22:AX23"/>
    <mergeCell ref="BA22:BA23"/>
    <mergeCell ref="AX30:AX31"/>
    <mergeCell ref="BA30:BA31"/>
    <mergeCell ref="AY6:AY7"/>
    <mergeCell ref="AY30:AY31"/>
    <mergeCell ref="AY38:AY39"/>
    <mergeCell ref="AZ6:AZ7"/>
    <mergeCell ref="AZ22:AZ23"/>
    <mergeCell ref="AO6:AO7"/>
    <mergeCell ref="AP6:AP7"/>
    <mergeCell ref="AQ6:AQ7"/>
    <mergeCell ref="AR6:AR7"/>
    <mergeCell ref="AS6:AS7"/>
    <mergeCell ref="BD22:BD23"/>
    <mergeCell ref="BE22:BE23"/>
    <mergeCell ref="BD30:BD31"/>
    <mergeCell ref="BE30:BE31"/>
    <mergeCell ref="BC30:BC31"/>
    <mergeCell ref="BC22:BC23"/>
    <mergeCell ref="BD6:BD7"/>
    <mergeCell ref="BI38:BI39"/>
    <mergeCell ref="BJ38:BJ39"/>
    <mergeCell ref="BI6:BI7"/>
    <mergeCell ref="BJ6:BJ7"/>
    <mergeCell ref="BI22:BI23"/>
    <mergeCell ref="BJ22:BJ23"/>
    <mergeCell ref="BI30:BI31"/>
    <mergeCell ref="BJ30:BJ31"/>
    <mergeCell ref="BG6:BG7"/>
    <mergeCell ref="BG22:BG23"/>
    <mergeCell ref="BG30:BG31"/>
    <mergeCell ref="BG38:BG39"/>
    <mergeCell ref="BH6:BH7"/>
    <mergeCell ref="BH22:BH23"/>
    <mergeCell ref="BH30:BH31"/>
    <mergeCell ref="BH38:BH39"/>
    <mergeCell ref="BF6:BF7"/>
    <mergeCell ref="BF22:BF23"/>
    <mergeCell ref="BF30:BF31"/>
    <mergeCell ref="BF38:BF39"/>
    <mergeCell ref="BL6:BL7"/>
    <mergeCell ref="BL22:BL23"/>
    <mergeCell ref="BL30:BL31"/>
    <mergeCell ref="BL38:BL39"/>
    <mergeCell ref="BM6:BM7"/>
    <mergeCell ref="BM22:BM23"/>
    <mergeCell ref="BM30:BM31"/>
    <mergeCell ref="BM38:BM39"/>
    <mergeCell ref="BE38:BE39"/>
    <mergeCell ref="BK6:BK7"/>
    <mergeCell ref="BK22:BK23"/>
    <mergeCell ref="BK30:BK31"/>
    <mergeCell ref="BK38:BK39"/>
    <mergeCell ref="BQ6:BQ7"/>
    <mergeCell ref="BR6:BR7"/>
    <mergeCell ref="BQ22:BQ23"/>
    <mergeCell ref="BR22:BR23"/>
    <mergeCell ref="BQ30:BQ31"/>
    <mergeCell ref="BR30:BR31"/>
    <mergeCell ref="BQ38:BQ39"/>
    <mergeCell ref="BR38:BR39"/>
    <mergeCell ref="BN6:BN7"/>
    <mergeCell ref="BO6:BO7"/>
    <mergeCell ref="BN22:BN23"/>
    <mergeCell ref="BO22:BO23"/>
    <mergeCell ref="BN30:BN31"/>
    <mergeCell ref="BO30:BO31"/>
    <mergeCell ref="BN38:BN39"/>
    <mergeCell ref="BO38:BO39"/>
    <mergeCell ref="BP6:BP7"/>
    <mergeCell ref="BP22:BP23"/>
    <mergeCell ref="BP30:BP31"/>
    <mergeCell ref="BP38:BP39"/>
  </mergeCells>
  <pageMargins left="0.51181102362204722" right="0.51181102362204722" top="0.78740157480314965" bottom="0.78740157480314965" header="0.31496062992125984" footer="0.31496062992125984"/>
  <pageSetup scale="80" orientation="landscape" r:id="rId1"/>
  <headerFooter>
    <oddFooter>&amp;C5</oddFooter>
  </headerFooter>
  <ignoredErrors>
    <ignoredError sqref="Q8:Q18 V8:V20 G14:K20 E14:F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49"/>
  <sheetViews>
    <sheetView workbookViewId="0">
      <selection activeCell="T4" sqref="T4"/>
    </sheetView>
  </sheetViews>
  <sheetFormatPr defaultRowHeight="15" outlineLevelCol="1"/>
  <cols>
    <col min="1" max="1" width="4" style="323" bestFit="1" customWidth="1"/>
    <col min="2" max="2" width="36.7109375" style="323" bestFit="1" customWidth="1"/>
    <col min="3" max="6" width="9.140625" style="324" hidden="1" customWidth="1" outlineLevel="1"/>
    <col min="7" max="7" width="9.140625" style="324" customWidth="1" collapsed="1"/>
    <col min="8" max="14" width="9.140625" style="324" hidden="1" customWidth="1" outlineLevel="1"/>
    <col min="15" max="15" width="9.140625" style="324" customWidth="1" collapsed="1"/>
    <col min="16" max="24" width="9.140625" style="324" customWidth="1"/>
    <col min="25" max="28" width="9.140625" style="200" customWidth="1"/>
    <col min="29" max="16384" width="9.140625" style="323"/>
  </cols>
  <sheetData>
    <row r="4" spans="1:28">
      <c r="Y4" s="553"/>
      <c r="Z4" s="553"/>
      <c r="AA4" s="553"/>
      <c r="AB4" s="553"/>
    </row>
    <row r="6" spans="1:28">
      <c r="B6" s="592" t="s">
        <v>263</v>
      </c>
      <c r="C6" s="566" t="s">
        <v>245</v>
      </c>
      <c r="D6" s="566" t="s">
        <v>272</v>
      </c>
      <c r="E6" s="566" t="s">
        <v>278</v>
      </c>
      <c r="F6" s="566" t="s">
        <v>280</v>
      </c>
      <c r="G6" s="562">
        <v>2019</v>
      </c>
      <c r="H6" s="590" t="s">
        <v>286</v>
      </c>
      <c r="I6" s="590" t="s">
        <v>312</v>
      </c>
      <c r="J6" s="590" t="s">
        <v>294</v>
      </c>
      <c r="K6" s="590" t="s">
        <v>315</v>
      </c>
      <c r="L6" s="590" t="s">
        <v>303</v>
      </c>
      <c r="M6" s="590" t="s">
        <v>319</v>
      </c>
      <c r="N6" s="566" t="s">
        <v>307</v>
      </c>
      <c r="O6" s="562">
        <v>2020</v>
      </c>
      <c r="P6" s="590" t="s">
        <v>310</v>
      </c>
      <c r="Q6" s="590" t="s">
        <v>313</v>
      </c>
      <c r="R6" s="590" t="s">
        <v>317</v>
      </c>
      <c r="S6" s="566" t="s">
        <v>320</v>
      </c>
      <c r="T6" s="562">
        <v>2021</v>
      </c>
      <c r="U6" s="557" t="s">
        <v>330</v>
      </c>
      <c r="V6" s="557" t="s">
        <v>331</v>
      </c>
      <c r="W6" s="557" t="s">
        <v>332</v>
      </c>
      <c r="X6" s="590" t="s">
        <v>323</v>
      </c>
      <c r="Y6" s="557" t="s">
        <v>326</v>
      </c>
      <c r="Z6" s="557" t="s">
        <v>333</v>
      </c>
      <c r="AA6" s="557" t="s">
        <v>334</v>
      </c>
      <c r="AB6" s="557" t="s">
        <v>335</v>
      </c>
    </row>
    <row r="7" spans="1:28">
      <c r="B7" s="592"/>
      <c r="C7" s="567"/>
      <c r="D7" s="567"/>
      <c r="E7" s="567"/>
      <c r="F7" s="567"/>
      <c r="G7" s="562"/>
      <c r="H7" s="590"/>
      <c r="I7" s="590"/>
      <c r="J7" s="590"/>
      <c r="K7" s="590"/>
      <c r="L7" s="590"/>
      <c r="M7" s="590"/>
      <c r="N7" s="567"/>
      <c r="O7" s="562"/>
      <c r="P7" s="590"/>
      <c r="Q7" s="590"/>
      <c r="R7" s="590"/>
      <c r="S7" s="567"/>
      <c r="T7" s="562"/>
      <c r="U7" s="558"/>
      <c r="V7" s="558"/>
      <c r="W7" s="558"/>
      <c r="X7" s="590"/>
      <c r="Y7" s="558"/>
      <c r="Z7" s="558"/>
      <c r="AA7" s="558"/>
      <c r="AB7" s="558"/>
    </row>
    <row r="8" spans="1:28" s="8" customFormat="1" ht="12.75">
      <c r="B8" s="591" t="s">
        <v>172</v>
      </c>
      <c r="C8" s="448"/>
      <c r="D8" s="448"/>
      <c r="E8" s="448"/>
      <c r="F8" s="448"/>
      <c r="G8" s="448"/>
      <c r="H8" s="447"/>
      <c r="I8" s="447"/>
      <c r="J8" s="447"/>
      <c r="K8" s="447"/>
      <c r="L8" s="447"/>
      <c r="M8" s="447"/>
      <c r="N8" s="448"/>
      <c r="O8" s="448"/>
      <c r="P8" s="447"/>
      <c r="Q8" s="447"/>
      <c r="R8" s="447"/>
      <c r="S8" s="448"/>
      <c r="T8" s="448"/>
      <c r="U8" s="448"/>
      <c r="V8" s="448"/>
      <c r="W8" s="448"/>
      <c r="X8" s="447"/>
      <c r="Y8" s="554"/>
      <c r="Z8" s="554"/>
      <c r="AA8" s="554"/>
      <c r="AB8" s="554"/>
    </row>
    <row r="9" spans="1:28" s="8" customFormat="1" ht="12.75">
      <c r="B9" s="591"/>
      <c r="C9" s="449"/>
      <c r="D9" s="449"/>
      <c r="E9" s="449"/>
      <c r="F9" s="449"/>
      <c r="G9" s="449"/>
      <c r="H9" s="447"/>
      <c r="I9" s="447"/>
      <c r="J9" s="447"/>
      <c r="K9" s="447"/>
      <c r="L9" s="447"/>
      <c r="M9" s="447"/>
      <c r="N9" s="449"/>
      <c r="O9" s="449"/>
      <c r="P9" s="447"/>
      <c r="Q9" s="447"/>
      <c r="R9" s="447"/>
      <c r="S9" s="449"/>
      <c r="T9" s="449"/>
      <c r="U9" s="449"/>
      <c r="V9" s="449"/>
      <c r="W9" s="449"/>
      <c r="X9" s="447"/>
      <c r="Y9" s="555"/>
      <c r="Z9" s="555"/>
      <c r="AA9" s="555"/>
      <c r="AB9" s="555"/>
    </row>
    <row r="10" spans="1:28" s="8" customFormat="1" ht="12.75">
      <c r="B10" s="11" t="s">
        <v>121</v>
      </c>
      <c r="C10" s="376">
        <v>340.66300000000001</v>
      </c>
      <c r="D10" s="376">
        <v>328.22500000000002</v>
      </c>
      <c r="E10" s="376">
        <v>380.43099999999998</v>
      </c>
      <c r="F10" s="376">
        <v>373.19800000000009</v>
      </c>
      <c r="G10" s="376">
        <v>1422.5170000000001</v>
      </c>
      <c r="H10" s="376">
        <v>302.41399999999999</v>
      </c>
      <c r="I10" s="376">
        <v>302.41399999999999</v>
      </c>
      <c r="J10" s="376">
        <v>263.29499999999996</v>
      </c>
      <c r="K10" s="376">
        <v>263.29499999999996</v>
      </c>
      <c r="L10" s="376">
        <v>439.7940000000001</v>
      </c>
      <c r="M10" s="376">
        <v>439.7940000000001</v>
      </c>
      <c r="N10" s="376">
        <v>529.57599999999991</v>
      </c>
      <c r="O10" s="376">
        <v>1535.079</v>
      </c>
      <c r="P10" s="376">
        <v>430.358</v>
      </c>
      <c r="Q10" s="376">
        <v>385.02699999999999</v>
      </c>
      <c r="R10" s="376">
        <v>453.58200000000011</v>
      </c>
      <c r="S10" s="376">
        <v>451.75599999999986</v>
      </c>
      <c r="T10" s="376">
        <v>1720.723</v>
      </c>
      <c r="U10" s="376">
        <v>430.358</v>
      </c>
      <c r="V10" s="376">
        <v>385.02699999999999</v>
      </c>
      <c r="W10" s="376">
        <v>453.58200000000011</v>
      </c>
      <c r="X10" s="376">
        <v>381.27600000000001</v>
      </c>
      <c r="Y10" s="214">
        <v>317.32199999999995</v>
      </c>
      <c r="Z10" s="214">
        <v>381.27600000000001</v>
      </c>
      <c r="AA10" s="214">
        <v>317.32199999999995</v>
      </c>
      <c r="AB10" s="214">
        <v>296.59400000000005</v>
      </c>
    </row>
    <row r="11" spans="1:28" s="453" customFormat="1" ht="12.75">
      <c r="A11" s="8"/>
      <c r="B11" s="451" t="s">
        <v>296</v>
      </c>
      <c r="C11" s="391">
        <v>278.66300000000001</v>
      </c>
      <c r="D11" s="391">
        <v>269.83699999999999</v>
      </c>
      <c r="E11" s="391">
        <v>308.60000000000002</v>
      </c>
      <c r="F11" s="391">
        <v>244.49999999999989</v>
      </c>
      <c r="G11" s="391">
        <v>1101.5999999999999</v>
      </c>
      <c r="H11" s="391">
        <v>224.82900000000001</v>
      </c>
      <c r="I11" s="391">
        <v>224.8</v>
      </c>
      <c r="J11" s="391">
        <v>166.97100000000003</v>
      </c>
      <c r="K11" s="391">
        <v>166.97100000000003</v>
      </c>
      <c r="L11" s="391">
        <v>315.99999999999994</v>
      </c>
      <c r="M11" s="391">
        <v>316.00700000000006</v>
      </c>
      <c r="N11" s="391">
        <v>396.1</v>
      </c>
      <c r="O11" s="391">
        <v>1104</v>
      </c>
      <c r="P11" s="391">
        <v>326</v>
      </c>
      <c r="Q11" s="348">
        <v>250.79999999999995</v>
      </c>
      <c r="R11" s="348">
        <v>330.5</v>
      </c>
      <c r="S11" s="391">
        <v>318.20000000000005</v>
      </c>
      <c r="T11" s="391">
        <v>1225.5</v>
      </c>
      <c r="U11" s="348">
        <v>326</v>
      </c>
      <c r="V11" s="348">
        <v>250.79999999999995</v>
      </c>
      <c r="W11" s="348">
        <v>330.5</v>
      </c>
      <c r="X11" s="391">
        <v>283.8</v>
      </c>
      <c r="Y11" s="391">
        <v>227.59999999999997</v>
      </c>
      <c r="Z11" s="391">
        <v>283.8</v>
      </c>
      <c r="AA11" s="391">
        <v>227.59999999999997</v>
      </c>
      <c r="AB11" s="391">
        <v>210</v>
      </c>
    </row>
    <row r="12" spans="1:28" s="453" customFormat="1" ht="12.75">
      <c r="A12" s="8"/>
      <c r="B12" s="451" t="s">
        <v>194</v>
      </c>
      <c r="C12" s="391">
        <v>62</v>
      </c>
      <c r="D12" s="391">
        <v>58.400000000000006</v>
      </c>
      <c r="E12" s="391">
        <v>71.799999999999983</v>
      </c>
      <c r="F12" s="348">
        <v>128.69999999999999</v>
      </c>
      <c r="G12" s="348">
        <v>320.89999999999998</v>
      </c>
      <c r="H12" s="391">
        <v>77.584999999999994</v>
      </c>
      <c r="I12" s="391">
        <v>77.599999999999994</v>
      </c>
      <c r="J12" s="391">
        <v>96.328000000000017</v>
      </c>
      <c r="K12" s="391">
        <v>96.328000000000017</v>
      </c>
      <c r="L12" s="391">
        <v>123.78700000000001</v>
      </c>
      <c r="M12" s="391">
        <v>123.78700000000001</v>
      </c>
      <c r="N12" s="348">
        <v>133.5</v>
      </c>
      <c r="O12" s="348">
        <v>431.1</v>
      </c>
      <c r="P12" s="348">
        <v>104.4</v>
      </c>
      <c r="Q12" s="348">
        <v>134.19999999999999</v>
      </c>
      <c r="R12" s="348">
        <v>123.1</v>
      </c>
      <c r="S12" s="348">
        <v>133.6</v>
      </c>
      <c r="T12" s="348">
        <v>495.2</v>
      </c>
      <c r="U12" s="348">
        <v>104.4</v>
      </c>
      <c r="V12" s="348">
        <v>134.19999999999999</v>
      </c>
      <c r="W12" s="348">
        <v>123.1</v>
      </c>
      <c r="X12" s="348">
        <v>97.5</v>
      </c>
      <c r="Y12" s="391">
        <v>89.699999999999989</v>
      </c>
      <c r="Z12" s="391">
        <v>97.5</v>
      </c>
      <c r="AA12" s="391">
        <v>89.699999999999989</v>
      </c>
      <c r="AB12" s="391">
        <v>86.600000000000023</v>
      </c>
    </row>
    <row r="13" spans="1:28" s="458" customFormat="1" ht="12.75">
      <c r="A13" s="8"/>
      <c r="B13" s="451" t="s">
        <v>297</v>
      </c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91"/>
      <c r="Z13" s="391"/>
      <c r="AA13" s="391"/>
      <c r="AB13" s="391"/>
    </row>
    <row r="14" spans="1:28" s="458" customFormat="1" ht="12.75">
      <c r="A14" s="8"/>
      <c r="B14" s="451"/>
      <c r="C14" s="348"/>
      <c r="D14" s="348"/>
      <c r="E14" s="348"/>
      <c r="F14" s="348"/>
      <c r="G14" s="348"/>
      <c r="H14" s="378"/>
      <c r="I14" s="378"/>
      <c r="J14" s="378"/>
      <c r="K14" s="378"/>
      <c r="L14" s="378"/>
      <c r="M14" s="378"/>
      <c r="N14" s="348"/>
      <c r="O14" s="348"/>
      <c r="P14" s="378"/>
      <c r="Q14" s="378"/>
      <c r="R14" s="378"/>
      <c r="S14" s="348"/>
      <c r="T14" s="348"/>
      <c r="U14" s="348"/>
      <c r="V14" s="348"/>
      <c r="W14" s="348"/>
      <c r="X14" s="378"/>
      <c r="Y14" s="209"/>
      <c r="Z14" s="209"/>
      <c r="AA14" s="209"/>
      <c r="AB14" s="209"/>
    </row>
    <row r="15" spans="1:28">
      <c r="A15" s="8"/>
      <c r="B15" s="451"/>
      <c r="C15" s="460"/>
      <c r="D15" s="460"/>
      <c r="E15" s="460"/>
      <c r="F15" s="460"/>
      <c r="G15" s="460"/>
      <c r="H15" s="461"/>
      <c r="I15" s="461"/>
      <c r="J15" s="461"/>
      <c r="K15" s="461"/>
      <c r="L15" s="461"/>
      <c r="M15" s="461"/>
      <c r="N15" s="460"/>
      <c r="O15" s="460"/>
      <c r="P15" s="461"/>
      <c r="Q15" s="461"/>
      <c r="R15" s="461"/>
      <c r="S15" s="460"/>
      <c r="T15" s="460"/>
      <c r="U15" s="460"/>
      <c r="V15" s="460"/>
      <c r="W15" s="460"/>
      <c r="X15" s="461"/>
      <c r="Y15" s="217"/>
      <c r="Z15" s="217"/>
      <c r="AA15" s="217"/>
      <c r="AB15" s="217"/>
    </row>
    <row r="16" spans="1:28">
      <c r="A16" s="8"/>
      <c r="B16" s="591" t="s">
        <v>173</v>
      </c>
      <c r="C16" s="566" t="s">
        <v>245</v>
      </c>
      <c r="D16" s="566" t="s">
        <v>272</v>
      </c>
      <c r="E16" s="566" t="s">
        <v>278</v>
      </c>
      <c r="F16" s="566" t="s">
        <v>280</v>
      </c>
      <c r="G16" s="562">
        <v>2019</v>
      </c>
      <c r="H16" s="590" t="s">
        <v>286</v>
      </c>
      <c r="I16" s="590" t="s">
        <v>312</v>
      </c>
      <c r="J16" s="590" t="s">
        <v>294</v>
      </c>
      <c r="K16" s="590" t="s">
        <v>315</v>
      </c>
      <c r="L16" s="590" t="s">
        <v>303</v>
      </c>
      <c r="M16" s="590" t="s">
        <v>319</v>
      </c>
      <c r="N16" s="566" t="s">
        <v>307</v>
      </c>
      <c r="O16" s="562">
        <v>2020</v>
      </c>
      <c r="P16" s="590" t="s">
        <v>310</v>
      </c>
      <c r="Q16" s="590" t="s">
        <v>313</v>
      </c>
      <c r="R16" s="590" t="s">
        <v>317</v>
      </c>
      <c r="S16" s="566" t="s">
        <v>320</v>
      </c>
      <c r="T16" s="562">
        <v>2021</v>
      </c>
      <c r="U16" s="557" t="s">
        <v>330</v>
      </c>
      <c r="V16" s="557" t="s">
        <v>331</v>
      </c>
      <c r="W16" s="557" t="s">
        <v>332</v>
      </c>
      <c r="X16" s="590" t="s">
        <v>323</v>
      </c>
      <c r="Y16" s="557" t="s">
        <v>326</v>
      </c>
      <c r="Z16" s="557" t="s">
        <v>333</v>
      </c>
      <c r="AA16" s="557" t="s">
        <v>334</v>
      </c>
      <c r="AB16" s="557" t="s">
        <v>335</v>
      </c>
    </row>
    <row r="17" spans="1:28">
      <c r="A17" s="8"/>
      <c r="B17" s="591"/>
      <c r="C17" s="567"/>
      <c r="D17" s="567"/>
      <c r="E17" s="567"/>
      <c r="F17" s="567"/>
      <c r="G17" s="562"/>
      <c r="H17" s="590"/>
      <c r="I17" s="590"/>
      <c r="J17" s="590"/>
      <c r="K17" s="590"/>
      <c r="L17" s="590"/>
      <c r="M17" s="590"/>
      <c r="N17" s="567"/>
      <c r="O17" s="562"/>
      <c r="P17" s="590"/>
      <c r="Q17" s="590"/>
      <c r="R17" s="590"/>
      <c r="S17" s="567"/>
      <c r="T17" s="562"/>
      <c r="U17" s="558"/>
      <c r="V17" s="558"/>
      <c r="W17" s="558"/>
      <c r="X17" s="590"/>
      <c r="Y17" s="558"/>
      <c r="Z17" s="558"/>
      <c r="AA17" s="558"/>
      <c r="AB17" s="558"/>
    </row>
    <row r="18" spans="1:28" s="324" customFormat="1" ht="12.75">
      <c r="A18" s="8"/>
      <c r="B18" s="11" t="s">
        <v>130</v>
      </c>
      <c r="C18" s="392">
        <v>-243.28</v>
      </c>
      <c r="D18" s="392">
        <v>-233.64400000000001</v>
      </c>
      <c r="E18" s="392">
        <v>-254.167</v>
      </c>
      <c r="F18" s="392">
        <v>-241.48599999999999</v>
      </c>
      <c r="G18" s="392">
        <v>-972.577</v>
      </c>
      <c r="H18" s="392">
        <v>-208.45699999999999</v>
      </c>
      <c r="I18" s="392">
        <v>-208.45699999999999</v>
      </c>
      <c r="J18" s="392">
        <v>-208.45699999999999</v>
      </c>
      <c r="K18" s="392">
        <v>-208.45699999999999</v>
      </c>
      <c r="L18" s="392">
        <v>-295.77099999999996</v>
      </c>
      <c r="M18" s="392">
        <v>-295.77099999999996</v>
      </c>
      <c r="N18" s="392">
        <v>-358.65700000000004</v>
      </c>
      <c r="O18" s="392">
        <v>-1028.826</v>
      </c>
      <c r="P18" s="392">
        <v>-271.524</v>
      </c>
      <c r="Q18" s="392">
        <v>-245.28800000000001</v>
      </c>
      <c r="R18" s="392">
        <v>-291.90300000000002</v>
      </c>
      <c r="S18" s="392">
        <v>-301.08699999999988</v>
      </c>
      <c r="T18" s="392">
        <v>-1109.8019999999999</v>
      </c>
      <c r="U18" s="392">
        <v>-266.97800000000001</v>
      </c>
      <c r="V18" s="392">
        <v>-234.56099999999998</v>
      </c>
      <c r="W18" s="392">
        <v>-290.399</v>
      </c>
      <c r="X18" s="392">
        <v>-257.661</v>
      </c>
      <c r="Y18" s="216">
        <v>-260.42800000000005</v>
      </c>
      <c r="Z18" s="216">
        <v>-242.434</v>
      </c>
      <c r="AA18" s="216">
        <v>-243.42000000000004</v>
      </c>
      <c r="AB18" s="216">
        <v>-232.93799999999999</v>
      </c>
    </row>
    <row r="19" spans="1:28" s="465" customFormat="1">
      <c r="A19" s="8"/>
      <c r="B19" s="451" t="s">
        <v>296</v>
      </c>
      <c r="C19" s="348">
        <v>-213.3</v>
      </c>
      <c r="D19" s="348">
        <v>-206.59999999999997</v>
      </c>
      <c r="E19" s="348">
        <v>-218.2</v>
      </c>
      <c r="F19" s="348">
        <v>-170.29999999999995</v>
      </c>
      <c r="G19" s="348">
        <v>-808.4</v>
      </c>
      <c r="H19" s="348">
        <v>-167.81099999999998</v>
      </c>
      <c r="I19" s="348">
        <v>-167.8</v>
      </c>
      <c r="J19" s="348">
        <v>-122.38900000000001</v>
      </c>
      <c r="K19" s="348">
        <v>-122.38900000000001</v>
      </c>
      <c r="L19" s="348">
        <v>-234.40000000000003</v>
      </c>
      <c r="M19" s="348">
        <v>-234.40499999999997</v>
      </c>
      <c r="N19" s="348">
        <v>-295.10000000000002</v>
      </c>
      <c r="O19" s="348">
        <v>-819.7</v>
      </c>
      <c r="P19" s="348">
        <v>-221.7</v>
      </c>
      <c r="Q19" s="348">
        <v>-186.40000000000003</v>
      </c>
      <c r="R19" s="348">
        <v>-233.89999999999998</v>
      </c>
      <c r="S19" s="348">
        <v>-237</v>
      </c>
      <c r="T19" s="348">
        <v>-879</v>
      </c>
      <c r="U19" s="348">
        <v>-217.154</v>
      </c>
      <c r="V19" s="348">
        <v>-175.685</v>
      </c>
      <c r="W19" s="348">
        <v>-232.39900000000006</v>
      </c>
      <c r="X19" s="348">
        <v>-209.3</v>
      </c>
      <c r="Y19" s="217">
        <v>-214.09999999999997</v>
      </c>
      <c r="Z19" s="217">
        <v>-194.07300000000001</v>
      </c>
      <c r="AA19" s="348">
        <v>-197.08899999999997</v>
      </c>
      <c r="AB19" s="217">
        <v>-187.238</v>
      </c>
    </row>
    <row r="20" spans="1:28" s="465" customFormat="1">
      <c r="A20" s="8"/>
      <c r="B20" s="451" t="s">
        <v>194</v>
      </c>
      <c r="C20" s="348">
        <v>-30</v>
      </c>
      <c r="D20" s="348">
        <v>-27</v>
      </c>
      <c r="E20" s="348">
        <v>-36</v>
      </c>
      <c r="F20" s="348">
        <v>-71.199999999999989</v>
      </c>
      <c r="G20" s="348">
        <v>-164.2</v>
      </c>
      <c r="H20" s="348">
        <v>-40.646000000000001</v>
      </c>
      <c r="I20" s="348">
        <v>-40.6</v>
      </c>
      <c r="J20" s="348">
        <v>-43.587999999999994</v>
      </c>
      <c r="K20" s="348">
        <v>-43.587999999999994</v>
      </c>
      <c r="L20" s="348">
        <v>-61.366</v>
      </c>
      <c r="M20" s="348">
        <v>-61.366</v>
      </c>
      <c r="N20" s="348">
        <v>-63.5</v>
      </c>
      <c r="O20" s="348">
        <v>-209.1</v>
      </c>
      <c r="P20" s="348">
        <v>-49.8</v>
      </c>
      <c r="Q20" s="348">
        <v>-58.900000000000006</v>
      </c>
      <c r="R20" s="348">
        <v>-57.999999999999986</v>
      </c>
      <c r="S20" s="348">
        <v>-64.200000000000017</v>
      </c>
      <c r="T20" s="348">
        <v>-230.8</v>
      </c>
      <c r="U20" s="348">
        <v>-49.8</v>
      </c>
      <c r="V20" s="348">
        <v>-58.900000000000006</v>
      </c>
      <c r="W20" s="348">
        <v>-57.999999999999986</v>
      </c>
      <c r="X20" s="348">
        <v>-48.4</v>
      </c>
      <c r="Y20" s="217">
        <v>-46.300000000000004</v>
      </c>
      <c r="Z20" s="348">
        <v>-48.4</v>
      </c>
      <c r="AA20" s="348">
        <v>-46.300000000000004</v>
      </c>
      <c r="AB20" s="348">
        <v>-45.7</v>
      </c>
    </row>
    <row r="21" spans="1:28" s="465" customFormat="1">
      <c r="A21" s="8"/>
      <c r="B21" s="451" t="s">
        <v>297</v>
      </c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V21" s="533"/>
      <c r="W21" s="533"/>
      <c r="X21" s="533"/>
      <c r="Y21" s="348"/>
      <c r="Z21" s="348"/>
      <c r="AA21" s="348"/>
      <c r="AB21" s="348"/>
    </row>
    <row r="22" spans="1:28">
      <c r="A22" s="8"/>
      <c r="B22" s="451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</row>
    <row r="23" spans="1:28">
      <c r="A23" s="8"/>
      <c r="B23" s="451"/>
      <c r="C23" s="534"/>
      <c r="D23" s="534"/>
      <c r="E23" s="534"/>
      <c r="F23" s="534"/>
      <c r="G23" s="534"/>
      <c r="H23" s="349"/>
      <c r="I23" s="349"/>
      <c r="J23" s="349"/>
      <c r="K23" s="349"/>
      <c r="L23" s="349"/>
      <c r="M23" s="349"/>
      <c r="N23" s="534"/>
      <c r="O23" s="534"/>
      <c r="P23" s="349"/>
      <c r="Q23" s="349"/>
      <c r="R23" s="349"/>
      <c r="S23" s="534"/>
      <c r="T23" s="534"/>
      <c r="U23" s="534"/>
      <c r="V23" s="534"/>
      <c r="W23" s="534"/>
      <c r="X23" s="349"/>
      <c r="Y23" s="348"/>
      <c r="Z23" s="348"/>
      <c r="AA23" s="348"/>
      <c r="AB23" s="348"/>
    </row>
    <row r="24" spans="1:28">
      <c r="A24" s="8"/>
      <c r="B24" s="591" t="s">
        <v>337</v>
      </c>
      <c r="C24" s="566" t="s">
        <v>245</v>
      </c>
      <c r="D24" s="566" t="s">
        <v>272</v>
      </c>
      <c r="E24" s="566" t="s">
        <v>278</v>
      </c>
      <c r="F24" s="566" t="s">
        <v>280</v>
      </c>
      <c r="G24" s="562">
        <v>2019</v>
      </c>
      <c r="H24" s="590" t="s">
        <v>286</v>
      </c>
      <c r="I24" s="590" t="s">
        <v>312</v>
      </c>
      <c r="J24" s="590" t="s">
        <v>294</v>
      </c>
      <c r="K24" s="590" t="s">
        <v>315</v>
      </c>
      <c r="L24" s="590" t="s">
        <v>303</v>
      </c>
      <c r="M24" s="590" t="s">
        <v>319</v>
      </c>
      <c r="N24" s="566" t="s">
        <v>307</v>
      </c>
      <c r="O24" s="562">
        <v>2020</v>
      </c>
      <c r="P24" s="590" t="s">
        <v>310</v>
      </c>
      <c r="Q24" s="590" t="s">
        <v>313</v>
      </c>
      <c r="R24" s="590" t="s">
        <v>317</v>
      </c>
      <c r="S24" s="566" t="s">
        <v>320</v>
      </c>
      <c r="T24" s="562">
        <v>2021</v>
      </c>
      <c r="U24" s="557" t="s">
        <v>330</v>
      </c>
      <c r="V24" s="557" t="s">
        <v>331</v>
      </c>
      <c r="W24" s="557" t="s">
        <v>332</v>
      </c>
      <c r="X24" s="590" t="s">
        <v>323</v>
      </c>
      <c r="Y24" s="557" t="s">
        <v>326</v>
      </c>
      <c r="Z24" s="557" t="s">
        <v>333</v>
      </c>
      <c r="AA24" s="557" t="s">
        <v>334</v>
      </c>
      <c r="AB24" s="557" t="s">
        <v>335</v>
      </c>
    </row>
    <row r="25" spans="1:28">
      <c r="A25" s="8"/>
      <c r="B25" s="591"/>
      <c r="C25" s="567"/>
      <c r="D25" s="567"/>
      <c r="E25" s="567"/>
      <c r="F25" s="567"/>
      <c r="G25" s="562"/>
      <c r="H25" s="590"/>
      <c r="I25" s="590"/>
      <c r="J25" s="590"/>
      <c r="K25" s="590"/>
      <c r="L25" s="590"/>
      <c r="M25" s="590"/>
      <c r="N25" s="567"/>
      <c r="O25" s="562"/>
      <c r="P25" s="590"/>
      <c r="Q25" s="590"/>
      <c r="R25" s="590"/>
      <c r="S25" s="567"/>
      <c r="T25" s="562"/>
      <c r="U25" s="558"/>
      <c r="V25" s="558"/>
      <c r="W25" s="558"/>
      <c r="X25" s="590"/>
      <c r="Y25" s="558"/>
      <c r="Z25" s="558"/>
      <c r="AA25" s="558"/>
      <c r="AB25" s="558"/>
    </row>
    <row r="26" spans="1:28">
      <c r="A26" s="8"/>
      <c r="B26" s="11" t="s">
        <v>337</v>
      </c>
      <c r="C26" s="534"/>
      <c r="D26" s="534"/>
      <c r="E26" s="534"/>
      <c r="F26" s="534"/>
      <c r="G26" s="534"/>
      <c r="H26" s="349"/>
      <c r="I26" s="349"/>
      <c r="J26" s="349"/>
      <c r="K26" s="349"/>
      <c r="L26" s="349"/>
      <c r="M26" s="349"/>
      <c r="N26" s="534"/>
      <c r="O26" s="534"/>
      <c r="P26" s="349"/>
      <c r="Q26" s="349"/>
      <c r="R26" s="349"/>
      <c r="S26" s="534"/>
      <c r="T26" s="534"/>
      <c r="U26" s="392">
        <v>-4.5460000000000003</v>
      </c>
      <c r="V26" s="392">
        <v>-10.727</v>
      </c>
      <c r="W26" s="392">
        <v>-1.504</v>
      </c>
      <c r="X26" s="349"/>
      <c r="Y26" s="348"/>
      <c r="Z26" s="392">
        <v>-15.227</v>
      </c>
      <c r="AA26" s="392">
        <v>-17.007999999999999</v>
      </c>
      <c r="AB26" s="392">
        <v>-44.414000000000001</v>
      </c>
    </row>
    <row r="27" spans="1:28">
      <c r="A27" s="8"/>
      <c r="B27" s="451" t="s">
        <v>296</v>
      </c>
      <c r="C27" s="534"/>
      <c r="D27" s="534"/>
      <c r="E27" s="534"/>
      <c r="F27" s="534"/>
      <c r="G27" s="534"/>
      <c r="H27" s="349"/>
      <c r="I27" s="349"/>
      <c r="J27" s="349"/>
      <c r="K27" s="349"/>
      <c r="L27" s="349"/>
      <c r="M27" s="349"/>
      <c r="N27" s="534"/>
      <c r="O27" s="534"/>
      <c r="P27" s="349"/>
      <c r="Q27" s="349"/>
      <c r="R27" s="349"/>
      <c r="S27" s="534"/>
      <c r="T27" s="534"/>
      <c r="U27" s="348">
        <v>-4.5460000000000003</v>
      </c>
      <c r="V27" s="348">
        <v>-10.727</v>
      </c>
      <c r="W27" s="348">
        <v>-1.504</v>
      </c>
      <c r="X27" s="349"/>
      <c r="Y27" s="348"/>
      <c r="Z27" s="217">
        <v>-15.227</v>
      </c>
      <c r="AA27" s="217">
        <v>-17.007999999999999</v>
      </c>
      <c r="AB27" s="217">
        <v>-44.414000000000001</v>
      </c>
    </row>
    <row r="28" spans="1:28">
      <c r="A28" s="8"/>
      <c r="B28" s="451" t="s">
        <v>194</v>
      </c>
      <c r="C28" s="534"/>
      <c r="D28" s="534"/>
      <c r="E28" s="534"/>
      <c r="F28" s="534"/>
      <c r="G28" s="534"/>
      <c r="H28" s="349"/>
      <c r="I28" s="349"/>
      <c r="J28" s="349"/>
      <c r="K28" s="349"/>
      <c r="L28" s="349"/>
      <c r="M28" s="349"/>
      <c r="N28" s="534"/>
      <c r="O28" s="534"/>
      <c r="P28" s="349"/>
      <c r="Q28" s="349"/>
      <c r="R28" s="349"/>
      <c r="S28" s="534"/>
      <c r="T28" s="534"/>
      <c r="U28" s="348"/>
      <c r="V28" s="348"/>
      <c r="W28" s="348"/>
      <c r="X28" s="349"/>
      <c r="Y28" s="348"/>
      <c r="Z28" s="217"/>
      <c r="AA28" s="217"/>
      <c r="AB28" s="217"/>
    </row>
    <row r="29" spans="1:28">
      <c r="A29" s="8"/>
      <c r="B29" s="451" t="s">
        <v>297</v>
      </c>
      <c r="C29" s="534"/>
      <c r="D29" s="534"/>
      <c r="E29" s="534"/>
      <c r="F29" s="534"/>
      <c r="G29" s="534"/>
      <c r="H29" s="349"/>
      <c r="I29" s="349"/>
      <c r="J29" s="349"/>
      <c r="K29" s="349"/>
      <c r="L29" s="349"/>
      <c r="M29" s="349"/>
      <c r="N29" s="534"/>
      <c r="O29" s="534"/>
      <c r="P29" s="349"/>
      <c r="Q29" s="349"/>
      <c r="R29" s="349"/>
      <c r="S29" s="534"/>
      <c r="T29" s="534"/>
      <c r="U29" s="348"/>
      <c r="V29" s="348"/>
      <c r="W29" s="348"/>
      <c r="X29" s="349"/>
      <c r="Y29" s="348"/>
      <c r="Z29" s="348"/>
      <c r="AA29" s="348"/>
      <c r="AB29" s="348"/>
    </row>
    <row r="30" spans="1:28">
      <c r="A30" s="8"/>
      <c r="B30" s="451"/>
      <c r="C30" s="534"/>
      <c r="D30" s="534"/>
      <c r="E30" s="534"/>
      <c r="F30" s="534"/>
      <c r="G30" s="534"/>
      <c r="H30" s="349"/>
      <c r="I30" s="349"/>
      <c r="J30" s="349"/>
      <c r="K30" s="349"/>
      <c r="L30" s="349"/>
      <c r="M30" s="349"/>
      <c r="N30" s="534"/>
      <c r="O30" s="534"/>
      <c r="P30" s="349"/>
      <c r="Q30" s="349"/>
      <c r="R30" s="349"/>
      <c r="S30" s="534"/>
      <c r="T30" s="534"/>
      <c r="U30" s="534"/>
      <c r="V30" s="534"/>
      <c r="W30" s="534"/>
      <c r="X30" s="349"/>
      <c r="Y30" s="348"/>
      <c r="Z30" s="348"/>
      <c r="AA30" s="348"/>
      <c r="AB30" s="348"/>
    </row>
    <row r="31" spans="1:28">
      <c r="A31" s="8"/>
      <c r="B31" s="451"/>
      <c r="C31" s="534"/>
      <c r="D31" s="534"/>
      <c r="E31" s="534"/>
      <c r="F31" s="534"/>
      <c r="G31" s="534"/>
      <c r="H31" s="349"/>
      <c r="I31" s="349"/>
      <c r="J31" s="349"/>
      <c r="K31" s="349"/>
      <c r="L31" s="349"/>
      <c r="M31" s="349"/>
      <c r="N31" s="534"/>
      <c r="O31" s="534"/>
      <c r="P31" s="349"/>
      <c r="Q31" s="349"/>
      <c r="R31" s="349"/>
      <c r="S31" s="534"/>
      <c r="T31" s="534"/>
      <c r="U31" s="534"/>
      <c r="V31" s="534"/>
      <c r="W31" s="534"/>
      <c r="X31" s="349"/>
      <c r="Y31" s="348"/>
      <c r="Z31" s="348"/>
      <c r="AA31" s="348"/>
      <c r="AB31" s="348"/>
    </row>
    <row r="32" spans="1:28">
      <c r="A32" s="8"/>
      <c r="B32" s="591" t="s">
        <v>174</v>
      </c>
      <c r="C32" s="566" t="s">
        <v>245</v>
      </c>
      <c r="D32" s="566" t="s">
        <v>272</v>
      </c>
      <c r="E32" s="566" t="s">
        <v>278</v>
      </c>
      <c r="F32" s="566" t="s">
        <v>280</v>
      </c>
      <c r="G32" s="562">
        <v>2019</v>
      </c>
      <c r="H32" s="590" t="s">
        <v>286</v>
      </c>
      <c r="I32" s="590" t="s">
        <v>312</v>
      </c>
      <c r="J32" s="590" t="s">
        <v>294</v>
      </c>
      <c r="K32" s="590" t="s">
        <v>315</v>
      </c>
      <c r="L32" s="590" t="s">
        <v>303</v>
      </c>
      <c r="M32" s="590" t="s">
        <v>319</v>
      </c>
      <c r="N32" s="566" t="s">
        <v>307</v>
      </c>
      <c r="O32" s="562">
        <v>2020</v>
      </c>
      <c r="P32" s="590" t="s">
        <v>310</v>
      </c>
      <c r="Q32" s="590" t="s">
        <v>313</v>
      </c>
      <c r="R32" s="590" t="s">
        <v>317</v>
      </c>
      <c r="S32" s="566" t="s">
        <v>320</v>
      </c>
      <c r="T32" s="562">
        <v>2021</v>
      </c>
      <c r="U32" s="557" t="s">
        <v>330</v>
      </c>
      <c r="V32" s="557" t="s">
        <v>331</v>
      </c>
      <c r="W32" s="557" t="s">
        <v>332</v>
      </c>
      <c r="X32" s="590" t="s">
        <v>323</v>
      </c>
      <c r="Y32" s="557" t="s">
        <v>326</v>
      </c>
      <c r="Z32" s="557" t="s">
        <v>333</v>
      </c>
      <c r="AA32" s="557" t="s">
        <v>334</v>
      </c>
      <c r="AB32" s="557" t="s">
        <v>335</v>
      </c>
    </row>
    <row r="33" spans="1:28">
      <c r="A33" s="8"/>
      <c r="B33" s="591"/>
      <c r="C33" s="567"/>
      <c r="D33" s="567"/>
      <c r="E33" s="567"/>
      <c r="F33" s="567"/>
      <c r="G33" s="562"/>
      <c r="H33" s="590"/>
      <c r="I33" s="590"/>
      <c r="J33" s="590"/>
      <c r="K33" s="590"/>
      <c r="L33" s="590"/>
      <c r="M33" s="590"/>
      <c r="N33" s="567"/>
      <c r="O33" s="562"/>
      <c r="P33" s="590"/>
      <c r="Q33" s="590"/>
      <c r="R33" s="590"/>
      <c r="S33" s="567"/>
      <c r="T33" s="562"/>
      <c r="U33" s="558"/>
      <c r="V33" s="558"/>
      <c r="W33" s="558"/>
      <c r="X33" s="590"/>
      <c r="Y33" s="558"/>
      <c r="Z33" s="558"/>
      <c r="AA33" s="558"/>
      <c r="AB33" s="558"/>
    </row>
    <row r="34" spans="1:28">
      <c r="A34" s="8"/>
      <c r="B34" s="11" t="s">
        <v>131</v>
      </c>
      <c r="C34" s="376">
        <v>97.38300000000001</v>
      </c>
      <c r="D34" s="376">
        <v>94.581000000000017</v>
      </c>
      <c r="E34" s="376">
        <v>126.26399999999998</v>
      </c>
      <c r="F34" s="376">
        <v>131.7120000000001</v>
      </c>
      <c r="G34" s="376">
        <v>449.94000000000005</v>
      </c>
      <c r="H34" s="376">
        <v>93.956999999999994</v>
      </c>
      <c r="I34" s="376">
        <v>93.956999999999994</v>
      </c>
      <c r="J34" s="376">
        <v>93.956999999999994</v>
      </c>
      <c r="K34" s="376">
        <v>93.956999999999994</v>
      </c>
      <c r="L34" s="376">
        <v>144.02300000000014</v>
      </c>
      <c r="M34" s="376">
        <v>144.02300000000014</v>
      </c>
      <c r="N34" s="376">
        <v>170.91899999999987</v>
      </c>
      <c r="O34" s="376">
        <v>506.25299999999993</v>
      </c>
      <c r="P34" s="376">
        <v>158.834</v>
      </c>
      <c r="Q34" s="376">
        <v>139.73899999999998</v>
      </c>
      <c r="R34" s="376">
        <v>161.67900000000009</v>
      </c>
      <c r="S34" s="376">
        <v>150.66899999999998</v>
      </c>
      <c r="T34" s="376">
        <v>610.92100000000005</v>
      </c>
      <c r="U34" s="376">
        <v>158.834</v>
      </c>
      <c r="V34" s="376">
        <v>139.739</v>
      </c>
      <c r="W34" s="376">
        <v>161.67900000000012</v>
      </c>
      <c r="X34" s="376">
        <v>123.61500000000001</v>
      </c>
      <c r="Y34" s="214">
        <v>56.893999999999892</v>
      </c>
      <c r="Z34" s="214">
        <v>123.61500000000001</v>
      </c>
      <c r="AA34" s="214">
        <v>56.893999999999906</v>
      </c>
      <c r="AB34" s="214">
        <v>19.242000000000061</v>
      </c>
    </row>
    <row r="35" spans="1:28" s="465" customFormat="1">
      <c r="A35" s="8"/>
      <c r="B35" s="451" t="s">
        <v>296</v>
      </c>
      <c r="C35" s="348">
        <v>65.363</v>
      </c>
      <c r="D35" s="348">
        <v>63.237000000000023</v>
      </c>
      <c r="E35" s="348">
        <v>90.400000000000034</v>
      </c>
      <c r="F35" s="348">
        <v>74.199999999999932</v>
      </c>
      <c r="G35" s="348">
        <v>293.19999999999993</v>
      </c>
      <c r="H35" s="348">
        <v>57.018000000000015</v>
      </c>
      <c r="I35" s="348">
        <v>57</v>
      </c>
      <c r="J35" s="348">
        <v>44.582000000000008</v>
      </c>
      <c r="K35" s="348">
        <v>44.582000000000008</v>
      </c>
      <c r="L35" s="348">
        <v>81.599999999999909</v>
      </c>
      <c r="M35" s="348">
        <v>81.602000000000089</v>
      </c>
      <c r="N35" s="348">
        <v>101</v>
      </c>
      <c r="O35" s="348">
        <v>284.29999999999995</v>
      </c>
      <c r="P35" s="348">
        <v>104.30000000000001</v>
      </c>
      <c r="Q35" s="348">
        <v>64.39999999999992</v>
      </c>
      <c r="R35" s="348">
        <v>96.600000000000023</v>
      </c>
      <c r="S35" s="348">
        <v>81.200000000000045</v>
      </c>
      <c r="T35" s="348">
        <v>346.5</v>
      </c>
      <c r="U35" s="348">
        <v>104.3</v>
      </c>
      <c r="V35" s="348">
        <v>64.387999999999948</v>
      </c>
      <c r="W35" s="348">
        <v>96.596999999999937</v>
      </c>
      <c r="X35" s="348">
        <v>74.5</v>
      </c>
      <c r="Y35" s="217">
        <v>13.5</v>
      </c>
      <c r="Z35" s="217">
        <v>74.5</v>
      </c>
      <c r="AA35" s="217">
        <v>13.502999999999997</v>
      </c>
      <c r="AB35" s="217">
        <v>-21.652000000000001</v>
      </c>
    </row>
    <row r="36" spans="1:28" s="465" customFormat="1">
      <c r="A36" s="8"/>
      <c r="B36" s="451" t="s">
        <v>194</v>
      </c>
      <c r="C36" s="348">
        <v>32</v>
      </c>
      <c r="D36" s="348">
        <v>31.400000000000006</v>
      </c>
      <c r="E36" s="348">
        <v>35.799999999999983</v>
      </c>
      <c r="F36" s="348">
        <v>57.5</v>
      </c>
      <c r="G36" s="348">
        <v>156.69999999999999</v>
      </c>
      <c r="H36" s="348">
        <v>36.938999999999993</v>
      </c>
      <c r="I36" s="348">
        <v>37</v>
      </c>
      <c r="J36" s="348">
        <v>52.740000000000023</v>
      </c>
      <c r="K36" s="348">
        <v>52.740000000000023</v>
      </c>
      <c r="L36" s="348">
        <v>62.421000000000006</v>
      </c>
      <c r="M36" s="348">
        <v>62.421000000000006</v>
      </c>
      <c r="N36" s="348">
        <v>70</v>
      </c>
      <c r="O36" s="348">
        <v>222.00000000000003</v>
      </c>
      <c r="P36" s="348">
        <v>54.600000000000009</v>
      </c>
      <c r="Q36" s="348">
        <v>75.299999999999983</v>
      </c>
      <c r="R36" s="348">
        <v>65.100000000000009</v>
      </c>
      <c r="S36" s="348">
        <v>69.399999999999977</v>
      </c>
      <c r="T36" s="348">
        <v>264.39999999999998</v>
      </c>
      <c r="U36" s="348">
        <v>54.600000000000009</v>
      </c>
      <c r="V36" s="348">
        <v>75.299999999999983</v>
      </c>
      <c r="W36" s="348">
        <v>65.100000000000009</v>
      </c>
      <c r="X36" s="348">
        <v>49.1</v>
      </c>
      <c r="Y36" s="217">
        <v>43.399999999999984</v>
      </c>
      <c r="Z36" s="348">
        <v>49.1</v>
      </c>
      <c r="AA36" s="348">
        <v>43.399999999999984</v>
      </c>
      <c r="AB36" s="348">
        <v>40.90000000000002</v>
      </c>
    </row>
    <row r="37" spans="1:28">
      <c r="A37" s="8"/>
      <c r="B37" s="451" t="s">
        <v>267</v>
      </c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</row>
    <row r="38" spans="1:28">
      <c r="A38" s="8"/>
      <c r="B38" s="451" t="s">
        <v>302</v>
      </c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</row>
    <row r="39" spans="1:28">
      <c r="A39" s="8"/>
      <c r="B39" s="451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</row>
    <row r="40" spans="1:28">
      <c r="A40" s="8"/>
      <c r="B40" s="591" t="s">
        <v>175</v>
      </c>
      <c r="C40" s="566" t="s">
        <v>245</v>
      </c>
      <c r="D40" s="566" t="s">
        <v>272</v>
      </c>
      <c r="E40" s="566" t="s">
        <v>278</v>
      </c>
      <c r="F40" s="566" t="s">
        <v>280</v>
      </c>
      <c r="G40" s="562">
        <v>2019</v>
      </c>
      <c r="H40" s="590" t="s">
        <v>286</v>
      </c>
      <c r="I40" s="590" t="s">
        <v>312</v>
      </c>
      <c r="J40" s="590" t="s">
        <v>294</v>
      </c>
      <c r="K40" s="590" t="s">
        <v>315</v>
      </c>
      <c r="L40" s="590" t="s">
        <v>303</v>
      </c>
      <c r="M40" s="590" t="s">
        <v>319</v>
      </c>
      <c r="N40" s="566" t="s">
        <v>307</v>
      </c>
      <c r="O40" s="562">
        <v>2020</v>
      </c>
      <c r="P40" s="590" t="s">
        <v>310</v>
      </c>
      <c r="Q40" s="590" t="s">
        <v>313</v>
      </c>
      <c r="R40" s="590" t="s">
        <v>317</v>
      </c>
      <c r="S40" s="566" t="s">
        <v>320</v>
      </c>
      <c r="T40" s="562">
        <v>2021</v>
      </c>
      <c r="U40" s="557" t="s">
        <v>330</v>
      </c>
      <c r="V40" s="557" t="s">
        <v>331</v>
      </c>
      <c r="W40" s="557" t="s">
        <v>332</v>
      </c>
      <c r="X40" s="590" t="s">
        <v>323</v>
      </c>
      <c r="Y40" s="557" t="s">
        <v>326</v>
      </c>
      <c r="Z40" s="557" t="s">
        <v>333</v>
      </c>
      <c r="AA40" s="557" t="s">
        <v>334</v>
      </c>
      <c r="AB40" s="557" t="s">
        <v>335</v>
      </c>
    </row>
    <row r="41" spans="1:28">
      <c r="A41" s="8"/>
      <c r="B41" s="591"/>
      <c r="C41" s="567"/>
      <c r="D41" s="567"/>
      <c r="E41" s="567"/>
      <c r="F41" s="567"/>
      <c r="G41" s="562"/>
      <c r="H41" s="590"/>
      <c r="I41" s="590"/>
      <c r="J41" s="590"/>
      <c r="K41" s="590"/>
      <c r="L41" s="590"/>
      <c r="M41" s="590"/>
      <c r="N41" s="567"/>
      <c r="O41" s="562"/>
      <c r="P41" s="590"/>
      <c r="Q41" s="590"/>
      <c r="R41" s="590"/>
      <c r="S41" s="567"/>
      <c r="T41" s="562"/>
      <c r="U41" s="558"/>
      <c r="V41" s="558"/>
      <c r="W41" s="558"/>
      <c r="X41" s="590"/>
      <c r="Y41" s="558"/>
      <c r="Z41" s="558"/>
      <c r="AA41" s="558"/>
      <c r="AB41" s="558"/>
    </row>
    <row r="42" spans="1:28">
      <c r="A42" s="8"/>
      <c r="B42" s="11" t="s">
        <v>132</v>
      </c>
      <c r="C42" s="383">
        <v>0.28586315508288251</v>
      </c>
      <c r="D42" s="383">
        <v>0.28815903724579178</v>
      </c>
      <c r="E42" s="383">
        <v>0.33189724286401473</v>
      </c>
      <c r="F42" s="383">
        <v>0.35292793637693681</v>
      </c>
      <c r="G42" s="383">
        <v>0.31629850469273835</v>
      </c>
      <c r="H42" s="383">
        <v>0.31068998128393527</v>
      </c>
      <c r="I42" s="383">
        <v>0.31068998128393527</v>
      </c>
      <c r="J42" s="383">
        <v>0.31068998128393527</v>
      </c>
      <c r="K42" s="383">
        <v>0.31068998128393527</v>
      </c>
      <c r="L42" s="383">
        <v>0.32747831939498973</v>
      </c>
      <c r="M42" s="383">
        <v>0.32747831939498973</v>
      </c>
      <c r="N42" s="383">
        <v>0.32274687674668018</v>
      </c>
      <c r="O42" s="383">
        <v>0.32978954177602582</v>
      </c>
      <c r="P42" s="383">
        <v>0.36907411968640064</v>
      </c>
      <c r="Q42" s="383">
        <v>0.36293298911504901</v>
      </c>
      <c r="R42" s="383">
        <v>0.35644932999986784</v>
      </c>
      <c r="S42" s="383">
        <v>0.33351853655513158</v>
      </c>
      <c r="T42" s="383">
        <v>0.35503738835361653</v>
      </c>
      <c r="U42" s="383">
        <v>0.36907411968640064</v>
      </c>
      <c r="V42" s="383">
        <v>0.36293298911504912</v>
      </c>
      <c r="W42" s="383">
        <v>0.35644932999986789</v>
      </c>
      <c r="X42" s="383">
        <v>0.32421395524501939</v>
      </c>
      <c r="Y42" s="218">
        <v>0.17929421849099622</v>
      </c>
      <c r="Z42" s="218">
        <v>0.32421395524501939</v>
      </c>
      <c r="AA42" s="218">
        <v>0.17929421849099625</v>
      </c>
      <c r="AB42" s="218">
        <v>6.4876565271044115E-2</v>
      </c>
    </row>
    <row r="43" spans="1:28">
      <c r="A43" s="8"/>
      <c r="B43" s="451" t="s">
        <v>296</v>
      </c>
      <c r="C43" s="384">
        <v>0.23455930640235695</v>
      </c>
      <c r="D43" s="384">
        <v>0.23435259063805194</v>
      </c>
      <c r="E43" s="384">
        <v>0.29293583927414135</v>
      </c>
      <c r="F43" s="384">
        <v>0.30347648261758675</v>
      </c>
      <c r="G43" s="384">
        <v>0.26615831517792299</v>
      </c>
      <c r="H43" s="384">
        <v>0.25360607394953505</v>
      </c>
      <c r="I43" s="384">
        <v>0.25355871886120995</v>
      </c>
      <c r="J43" s="384">
        <v>0.26700444987452909</v>
      </c>
      <c r="K43" s="384">
        <v>0.26700444987452909</v>
      </c>
      <c r="L43" s="384">
        <v>0.25822784810126559</v>
      </c>
      <c r="M43" s="384">
        <v>0.25822845696456115</v>
      </c>
      <c r="N43" s="384">
        <v>0.2549861146175208</v>
      </c>
      <c r="O43" s="384">
        <v>0.25751811594202895</v>
      </c>
      <c r="P43" s="384">
        <v>0.31993865030674851</v>
      </c>
      <c r="Q43" s="384">
        <v>0.25677830940988811</v>
      </c>
      <c r="R43" s="384">
        <v>0.29228441754916801</v>
      </c>
      <c r="S43" s="384">
        <v>0.25518541797611577</v>
      </c>
      <c r="T43" s="384">
        <v>0.28274173806609548</v>
      </c>
      <c r="U43" s="384">
        <v>0.31993865030674845</v>
      </c>
      <c r="V43" s="384">
        <v>0.25673046251993603</v>
      </c>
      <c r="W43" s="384">
        <v>0.29227534039334324</v>
      </c>
      <c r="X43" s="384">
        <v>0.26250880902043694</v>
      </c>
      <c r="Y43" s="219">
        <v>5.9314586994727601E-2</v>
      </c>
      <c r="Z43" s="219">
        <v>0.26250880902043694</v>
      </c>
      <c r="AA43" s="219">
        <v>5.9327768014059749E-2</v>
      </c>
      <c r="AB43" s="219">
        <v>-0.10310476190476191</v>
      </c>
    </row>
    <row r="44" spans="1:28">
      <c r="A44" s="8"/>
      <c r="B44" s="451" t="s">
        <v>194</v>
      </c>
      <c r="C44" s="384">
        <v>0.5161290322580645</v>
      </c>
      <c r="D44" s="384">
        <v>0.53767123287671237</v>
      </c>
      <c r="E44" s="384">
        <v>0.49860724233983272</v>
      </c>
      <c r="F44" s="384">
        <v>0.44677544677544684</v>
      </c>
      <c r="G44" s="384">
        <v>0.48831411654721096</v>
      </c>
      <c r="H44" s="384">
        <v>0.47611007282335499</v>
      </c>
      <c r="I44" s="384">
        <v>0.47680412371134012</v>
      </c>
      <c r="J44" s="384">
        <v>0.54750436010298165</v>
      </c>
      <c r="K44" s="384">
        <v>0.54750436010298165</v>
      </c>
      <c r="L44" s="384">
        <v>0.50426135216137402</v>
      </c>
      <c r="M44" s="384">
        <v>0.50426135216137402</v>
      </c>
      <c r="N44" s="384">
        <v>0.52434456928838946</v>
      </c>
      <c r="O44" s="384">
        <v>0.51496172581767574</v>
      </c>
      <c r="P44" s="384">
        <v>0.52298850574712652</v>
      </c>
      <c r="Q44" s="384">
        <v>0.56110283159463481</v>
      </c>
      <c r="R44" s="384">
        <v>0.52883834281072306</v>
      </c>
      <c r="S44" s="384">
        <v>0.52046107784431128</v>
      </c>
      <c r="T44" s="384">
        <v>0.53392568659127626</v>
      </c>
      <c r="U44" s="384">
        <v>0.52298850574712652</v>
      </c>
      <c r="V44" s="384">
        <v>0.56110283159463481</v>
      </c>
      <c r="W44" s="384">
        <v>0.52883834281072306</v>
      </c>
      <c r="X44" s="384">
        <v>0.50358974358974362</v>
      </c>
      <c r="Y44" s="219">
        <v>0.48383500557413589</v>
      </c>
      <c r="Z44" s="219">
        <v>0.50358974358974362</v>
      </c>
      <c r="AA44" s="219">
        <v>0.48383500557413589</v>
      </c>
      <c r="AB44" s="219">
        <v>0.4722863741339493</v>
      </c>
    </row>
    <row r="45" spans="1:28">
      <c r="A45" s="8"/>
      <c r="B45" s="451" t="s">
        <v>267</v>
      </c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219"/>
      <c r="Z45" s="219"/>
      <c r="AA45" s="219"/>
      <c r="AB45" s="384"/>
    </row>
    <row r="46" spans="1:28">
      <c r="A46" s="8"/>
      <c r="B46" s="451" t="s">
        <v>302</v>
      </c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8"/>
      <c r="B47" s="451"/>
    </row>
    <row r="48" spans="1:28">
      <c r="A48" s="8"/>
      <c r="B48" s="591" t="s">
        <v>176</v>
      </c>
      <c r="C48" s="566" t="s">
        <v>245</v>
      </c>
      <c r="D48" s="566" t="s">
        <v>272</v>
      </c>
      <c r="E48" s="566" t="s">
        <v>278</v>
      </c>
      <c r="F48" s="566" t="s">
        <v>280</v>
      </c>
      <c r="G48" s="562">
        <v>2019</v>
      </c>
      <c r="H48" s="590" t="s">
        <v>286</v>
      </c>
      <c r="I48" s="590" t="s">
        <v>312</v>
      </c>
      <c r="J48" s="590" t="s">
        <v>294</v>
      </c>
      <c r="K48" s="590" t="s">
        <v>315</v>
      </c>
      <c r="L48" s="590" t="s">
        <v>303</v>
      </c>
      <c r="M48" s="590" t="s">
        <v>319</v>
      </c>
      <c r="N48" s="566" t="s">
        <v>307</v>
      </c>
      <c r="O48" s="562">
        <v>2020</v>
      </c>
      <c r="P48" s="590" t="s">
        <v>310</v>
      </c>
      <c r="Q48" s="590" t="s">
        <v>313</v>
      </c>
      <c r="R48" s="590" t="s">
        <v>317</v>
      </c>
      <c r="S48" s="566" t="s">
        <v>320</v>
      </c>
      <c r="T48" s="562">
        <v>2021</v>
      </c>
      <c r="U48" s="557" t="s">
        <v>330</v>
      </c>
      <c r="V48" s="557" t="s">
        <v>331</v>
      </c>
      <c r="W48" s="557" t="s">
        <v>332</v>
      </c>
      <c r="X48" s="590" t="s">
        <v>323</v>
      </c>
      <c r="Y48" s="557" t="s">
        <v>326</v>
      </c>
      <c r="Z48" s="557" t="s">
        <v>333</v>
      </c>
      <c r="AA48" s="557" t="s">
        <v>334</v>
      </c>
      <c r="AB48" s="557" t="s">
        <v>335</v>
      </c>
    </row>
    <row r="49" spans="1:28">
      <c r="A49" s="8"/>
      <c r="B49" s="591"/>
      <c r="C49" s="567"/>
      <c r="D49" s="567"/>
      <c r="E49" s="567"/>
      <c r="F49" s="567"/>
      <c r="G49" s="562"/>
      <c r="H49" s="590"/>
      <c r="I49" s="590"/>
      <c r="J49" s="590"/>
      <c r="K49" s="590"/>
      <c r="L49" s="590"/>
      <c r="M49" s="590"/>
      <c r="N49" s="567"/>
      <c r="O49" s="562"/>
      <c r="P49" s="590"/>
      <c r="Q49" s="590"/>
      <c r="R49" s="590"/>
      <c r="S49" s="567"/>
      <c r="T49" s="562"/>
      <c r="U49" s="558"/>
      <c r="V49" s="558"/>
      <c r="W49" s="558"/>
      <c r="X49" s="590"/>
      <c r="Y49" s="558"/>
      <c r="Z49" s="558"/>
      <c r="AA49" s="558"/>
      <c r="AB49" s="558"/>
    </row>
    <row r="50" spans="1:28">
      <c r="A50" s="8"/>
      <c r="B50" s="11" t="s">
        <v>261</v>
      </c>
      <c r="C50" s="529">
        <v>-96.405000000000001</v>
      </c>
      <c r="D50" s="529">
        <v>-94.503</v>
      </c>
      <c r="E50" s="529">
        <v>-102.508</v>
      </c>
      <c r="F50" s="529">
        <v>-89.534999999999982</v>
      </c>
      <c r="G50" s="529">
        <v>-382.95099999999996</v>
      </c>
      <c r="H50" s="529">
        <v>-97.64200000000001</v>
      </c>
      <c r="I50" s="529">
        <v>-97.64200000000001</v>
      </c>
      <c r="J50" s="529">
        <v>-103.76399999999998</v>
      </c>
      <c r="K50" s="529">
        <v>-103.764</v>
      </c>
      <c r="L50" s="529">
        <v>-123.61000000000001</v>
      </c>
      <c r="M50" s="529">
        <v>-123.61000000000001</v>
      </c>
      <c r="N50" s="529">
        <v>-136.93199999999996</v>
      </c>
      <c r="O50" s="529">
        <v>-461.94799999999998</v>
      </c>
      <c r="P50" s="529">
        <v>-124.274</v>
      </c>
      <c r="Q50" s="529">
        <v>-122.517</v>
      </c>
      <c r="R50" s="529">
        <v>-124.82300000000001</v>
      </c>
      <c r="S50" s="529">
        <v>-134.148</v>
      </c>
      <c r="T50" s="529">
        <v>-505.66199999999998</v>
      </c>
      <c r="U50" s="529">
        <v>-124.274</v>
      </c>
      <c r="V50" s="529">
        <v>-122.517</v>
      </c>
      <c r="W50" s="529">
        <v>-124.82300000000001</v>
      </c>
      <c r="X50" s="529">
        <v>-109.714</v>
      </c>
      <c r="Y50" s="347">
        <v>-124.68099999999998</v>
      </c>
      <c r="Z50" s="347">
        <v>-109.714</v>
      </c>
      <c r="AA50" s="347">
        <v>-124.68099999999998</v>
      </c>
      <c r="AB50" s="347">
        <v>-106.43100000000001</v>
      </c>
    </row>
    <row r="51" spans="1:28">
      <c r="A51" s="8"/>
      <c r="B51" s="451" t="s">
        <v>296</v>
      </c>
      <c r="C51" s="348">
        <v>-58.8</v>
      </c>
      <c r="D51" s="348">
        <v>-56.800000000000004</v>
      </c>
      <c r="E51" s="348">
        <v>-62.999999999999993</v>
      </c>
      <c r="F51" s="348">
        <v>-38.300000000000011</v>
      </c>
      <c r="G51" s="348">
        <v>-216.9</v>
      </c>
      <c r="H51" s="348">
        <v>-50.558000000000007</v>
      </c>
      <c r="I51" s="348">
        <v>-50.8</v>
      </c>
      <c r="J51" s="348">
        <v>-48.141999999999996</v>
      </c>
      <c r="K51" s="348">
        <v>-47.400000000000006</v>
      </c>
      <c r="L51" s="348">
        <v>-63.399999999999991</v>
      </c>
      <c r="M51" s="348">
        <v>-69.100000000000009</v>
      </c>
      <c r="N51" s="348">
        <v>-73.099999999999994</v>
      </c>
      <c r="O51" s="348">
        <v>-235.2</v>
      </c>
      <c r="P51" s="348">
        <v>-64.099999999999994</v>
      </c>
      <c r="Q51" s="348">
        <v>-57.7</v>
      </c>
      <c r="R51" s="348">
        <v>-64.2</v>
      </c>
      <c r="S51" s="348">
        <v>-68</v>
      </c>
      <c r="T51" s="348">
        <v>-254</v>
      </c>
      <c r="U51" s="348">
        <v>-64.099999999999994</v>
      </c>
      <c r="V51" s="348">
        <v>-57.7</v>
      </c>
      <c r="W51" s="348">
        <v>-64.2</v>
      </c>
      <c r="X51" s="348">
        <v>-56.7</v>
      </c>
      <c r="Y51" s="217">
        <v>-69.3</v>
      </c>
      <c r="Z51" s="217">
        <v>-56.7</v>
      </c>
      <c r="AA51" s="348">
        <v>-69.3</v>
      </c>
      <c r="AB51" s="217">
        <v>-49</v>
      </c>
    </row>
    <row r="52" spans="1:28">
      <c r="A52" s="8"/>
      <c r="B52" s="451" t="s">
        <v>194</v>
      </c>
      <c r="C52" s="348">
        <v>-35</v>
      </c>
      <c r="D52" s="348">
        <v>-33.299999999999997</v>
      </c>
      <c r="E52" s="348">
        <v>-35.299999999999997</v>
      </c>
      <c r="F52" s="348">
        <v>-48.099999999999994</v>
      </c>
      <c r="G52" s="348">
        <v>-151.69999999999999</v>
      </c>
      <c r="H52" s="348">
        <v>-42.384</v>
      </c>
      <c r="I52" s="348">
        <v>-42.4</v>
      </c>
      <c r="J52" s="348">
        <v>-52.611999999999995</v>
      </c>
      <c r="K52" s="348">
        <v>-53.1</v>
      </c>
      <c r="L52" s="348">
        <v>-55.004000000000005</v>
      </c>
      <c r="M52" s="348">
        <v>-54.5</v>
      </c>
      <c r="N52" s="348">
        <v>-58.400000000000006</v>
      </c>
      <c r="O52" s="348">
        <v>-208.4</v>
      </c>
      <c r="P52" s="348">
        <v>-54.5</v>
      </c>
      <c r="Q52" s="348">
        <v>-59.900000000000006</v>
      </c>
      <c r="R52" s="348">
        <v>-55.599999999999994</v>
      </c>
      <c r="S52" s="348">
        <v>-62.5</v>
      </c>
      <c r="T52" s="348">
        <v>-232.5</v>
      </c>
      <c r="U52" s="348">
        <v>-54.5</v>
      </c>
      <c r="V52" s="348">
        <v>-59.900000000000006</v>
      </c>
      <c r="W52" s="348">
        <v>-55.599999999999994</v>
      </c>
      <c r="X52" s="348">
        <v>-48.6</v>
      </c>
      <c r="Y52" s="217">
        <v>-50.999999999999993</v>
      </c>
      <c r="Z52" s="217">
        <v>-48.6</v>
      </c>
      <c r="AA52" s="348">
        <v>-50.999999999999993</v>
      </c>
      <c r="AB52" s="217">
        <v>-53</v>
      </c>
    </row>
    <row r="53" spans="1:28">
      <c r="A53" s="8"/>
      <c r="B53" s="451" t="s">
        <v>267</v>
      </c>
      <c r="C53" s="348">
        <v>-2.6</v>
      </c>
      <c r="D53" s="348">
        <v>-4.4000000000000004</v>
      </c>
      <c r="E53" s="348">
        <v>-4.1999999999999993</v>
      </c>
      <c r="F53" s="348">
        <v>-3.2000000000000011</v>
      </c>
      <c r="G53" s="348">
        <v>-14.4</v>
      </c>
      <c r="H53" s="348">
        <v>-4.7</v>
      </c>
      <c r="I53" s="348">
        <v>-4.5</v>
      </c>
      <c r="J53" s="348">
        <v>-3</v>
      </c>
      <c r="K53" s="348">
        <v>-3.2</v>
      </c>
      <c r="L53" s="348">
        <v>-5.2</v>
      </c>
      <c r="M53" s="348">
        <v>0</v>
      </c>
      <c r="N53" s="348">
        <v>-5.4999999999999982</v>
      </c>
      <c r="O53" s="348">
        <v>-18.399999999999999</v>
      </c>
      <c r="P53" s="348">
        <v>-5.7</v>
      </c>
      <c r="Q53" s="348">
        <v>-4.8999999999999995</v>
      </c>
      <c r="R53" s="348">
        <v>-5</v>
      </c>
      <c r="S53" s="348">
        <v>-3.5999999999999996</v>
      </c>
      <c r="T53" s="348">
        <v>-19.2</v>
      </c>
      <c r="U53" s="348">
        <v>-5.7</v>
      </c>
      <c r="V53" s="348">
        <v>-4.8999999999999995</v>
      </c>
      <c r="W53" s="324">
        <v>-5</v>
      </c>
      <c r="X53" s="348">
        <v>-4.4000000000000004</v>
      </c>
      <c r="Y53" s="217">
        <v>-4.4000000000000004</v>
      </c>
      <c r="Z53" s="217">
        <v>-4.4000000000000004</v>
      </c>
      <c r="AA53" s="348">
        <v>-4.4000000000000004</v>
      </c>
      <c r="AB53" s="217">
        <v>-4.3999999999999986</v>
      </c>
    </row>
    <row r="54" spans="1:28">
      <c r="A54" s="8"/>
      <c r="B54" s="451" t="s">
        <v>302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</row>
    <row r="55" spans="1:28">
      <c r="A55" s="8"/>
      <c r="B55" s="451"/>
    </row>
    <row r="56" spans="1:28">
      <c r="A56" s="8"/>
      <c r="B56" s="591" t="s">
        <v>292</v>
      </c>
      <c r="C56" s="566" t="s">
        <v>245</v>
      </c>
      <c r="D56" s="566" t="s">
        <v>272</v>
      </c>
      <c r="E56" s="566" t="s">
        <v>278</v>
      </c>
      <c r="F56" s="566" t="s">
        <v>280</v>
      </c>
      <c r="G56" s="562">
        <v>2019</v>
      </c>
      <c r="H56" s="590" t="s">
        <v>286</v>
      </c>
      <c r="I56" s="590" t="s">
        <v>312</v>
      </c>
      <c r="J56" s="590" t="s">
        <v>294</v>
      </c>
      <c r="K56" s="590" t="s">
        <v>315</v>
      </c>
      <c r="L56" s="590" t="s">
        <v>303</v>
      </c>
      <c r="M56" s="590" t="s">
        <v>319</v>
      </c>
      <c r="N56" s="566" t="s">
        <v>307</v>
      </c>
      <c r="O56" s="562">
        <v>2020</v>
      </c>
      <c r="P56" s="590" t="s">
        <v>310</v>
      </c>
      <c r="Q56" s="590" t="s">
        <v>313</v>
      </c>
      <c r="R56" s="590" t="s">
        <v>317</v>
      </c>
      <c r="S56" s="566" t="s">
        <v>320</v>
      </c>
      <c r="T56" s="562">
        <v>2021</v>
      </c>
      <c r="U56" s="557" t="s">
        <v>330</v>
      </c>
      <c r="V56" s="557" t="s">
        <v>331</v>
      </c>
      <c r="W56" s="557" t="s">
        <v>332</v>
      </c>
      <c r="X56" s="590" t="s">
        <v>323</v>
      </c>
      <c r="Y56" s="557" t="s">
        <v>326</v>
      </c>
      <c r="Z56" s="557" t="s">
        <v>333</v>
      </c>
      <c r="AA56" s="557" t="s">
        <v>334</v>
      </c>
      <c r="AB56" s="557" t="s">
        <v>335</v>
      </c>
    </row>
    <row r="57" spans="1:28">
      <c r="A57" s="8"/>
      <c r="B57" s="591"/>
      <c r="C57" s="567"/>
      <c r="D57" s="567"/>
      <c r="E57" s="567"/>
      <c r="F57" s="567"/>
      <c r="G57" s="562"/>
      <c r="H57" s="590"/>
      <c r="I57" s="590"/>
      <c r="J57" s="590"/>
      <c r="K57" s="590"/>
      <c r="L57" s="590"/>
      <c r="M57" s="590"/>
      <c r="N57" s="567"/>
      <c r="O57" s="562"/>
      <c r="P57" s="590"/>
      <c r="Q57" s="590"/>
      <c r="R57" s="590"/>
      <c r="S57" s="567"/>
      <c r="T57" s="562"/>
      <c r="U57" s="558"/>
      <c r="V57" s="558"/>
      <c r="W57" s="558"/>
      <c r="X57" s="590"/>
      <c r="Y57" s="558"/>
      <c r="Z57" s="558"/>
      <c r="AA57" s="558"/>
      <c r="AB57" s="558"/>
    </row>
    <row r="58" spans="1:28">
      <c r="A58" s="8"/>
      <c r="B58" s="11" t="s">
        <v>292</v>
      </c>
      <c r="C58" s="529"/>
      <c r="D58" s="529"/>
      <c r="E58" s="529"/>
      <c r="F58" s="529"/>
      <c r="G58" s="529"/>
      <c r="H58" s="529">
        <v>-8.1999999999999993</v>
      </c>
      <c r="I58" s="529">
        <v>0</v>
      </c>
      <c r="J58" s="529">
        <v>-5.9</v>
      </c>
      <c r="K58" s="529">
        <v>0</v>
      </c>
      <c r="L58" s="529">
        <v>2.7850000000000001</v>
      </c>
      <c r="M58" s="529">
        <v>0</v>
      </c>
      <c r="N58" s="529">
        <v>0</v>
      </c>
      <c r="O58" s="529">
        <v>0</v>
      </c>
      <c r="P58" s="529">
        <v>0</v>
      </c>
      <c r="Q58" s="529">
        <v>0</v>
      </c>
      <c r="R58" s="529">
        <v>0</v>
      </c>
      <c r="S58" s="529">
        <v>0</v>
      </c>
      <c r="T58" s="529">
        <v>0</v>
      </c>
      <c r="U58" s="529"/>
      <c r="V58" s="529"/>
      <c r="W58" s="529"/>
      <c r="X58" s="529">
        <v>0</v>
      </c>
      <c r="Y58" s="347">
        <v>0</v>
      </c>
      <c r="Z58" s="347"/>
      <c r="AA58" s="347"/>
      <c r="AB58" s="347"/>
    </row>
    <row r="59" spans="1:28">
      <c r="A59" s="8"/>
      <c r="B59" s="451" t="s">
        <v>296</v>
      </c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</row>
    <row r="60" spans="1:28">
      <c r="A60" s="8"/>
      <c r="B60" s="451" t="s">
        <v>194</v>
      </c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217"/>
      <c r="Z60" s="217"/>
      <c r="AA60" s="217"/>
      <c r="AB60" s="217"/>
    </row>
    <row r="61" spans="1:28">
      <c r="A61" s="8"/>
      <c r="B61" s="451" t="s">
        <v>267</v>
      </c>
      <c r="C61" s="348"/>
      <c r="D61" s="348"/>
      <c r="E61" s="348"/>
      <c r="F61" s="348"/>
      <c r="G61" s="348"/>
      <c r="H61" s="348">
        <v>-8.1999999999999993</v>
      </c>
      <c r="I61" s="348">
        <v>0</v>
      </c>
      <c r="J61" s="348">
        <v>-5.9</v>
      </c>
      <c r="K61" s="348">
        <v>0</v>
      </c>
      <c r="L61" s="348">
        <v>2.7850000000000001</v>
      </c>
      <c r="M61" s="348">
        <v>0</v>
      </c>
      <c r="N61" s="348">
        <v>0</v>
      </c>
      <c r="O61" s="348">
        <v>0</v>
      </c>
      <c r="P61" s="348">
        <v>0</v>
      </c>
      <c r="Q61" s="348">
        <v>0</v>
      </c>
      <c r="R61" s="348">
        <v>0</v>
      </c>
      <c r="S61" s="348">
        <v>0</v>
      </c>
      <c r="T61" s="348">
        <v>0</v>
      </c>
      <c r="U61" s="348"/>
      <c r="V61" s="348"/>
      <c r="W61" s="348"/>
      <c r="X61" s="348"/>
      <c r="Y61" s="348"/>
      <c r="Z61" s="348"/>
      <c r="AA61" s="348"/>
      <c r="AB61" s="348"/>
    </row>
    <row r="62" spans="1:28">
      <c r="A62" s="8"/>
      <c r="B62" s="451" t="s">
        <v>302</v>
      </c>
      <c r="Y62" s="348"/>
      <c r="Z62" s="348"/>
      <c r="AA62" s="348"/>
      <c r="AB62" s="348"/>
    </row>
    <row r="63" spans="1:28">
      <c r="A63" s="8"/>
      <c r="B63" s="451"/>
      <c r="Y63" s="348"/>
      <c r="Z63" s="348"/>
      <c r="AA63" s="348"/>
      <c r="AB63" s="348"/>
    </row>
    <row r="64" spans="1:28">
      <c r="A64" s="8"/>
      <c r="B64" s="570" t="s">
        <v>298</v>
      </c>
      <c r="C64" s="566" t="s">
        <v>245</v>
      </c>
      <c r="D64" s="566" t="s">
        <v>272</v>
      </c>
      <c r="E64" s="566" t="s">
        <v>278</v>
      </c>
      <c r="F64" s="566" t="s">
        <v>280</v>
      </c>
      <c r="G64" s="562">
        <v>2019</v>
      </c>
      <c r="H64" s="590" t="s">
        <v>286</v>
      </c>
      <c r="I64" s="590" t="s">
        <v>312</v>
      </c>
      <c r="J64" s="590" t="s">
        <v>294</v>
      </c>
      <c r="K64" s="590" t="s">
        <v>315</v>
      </c>
      <c r="L64" s="590" t="s">
        <v>303</v>
      </c>
      <c r="M64" s="590" t="s">
        <v>319</v>
      </c>
      <c r="N64" s="566" t="s">
        <v>307</v>
      </c>
      <c r="O64" s="562">
        <v>2020</v>
      </c>
      <c r="P64" s="590" t="s">
        <v>310</v>
      </c>
      <c r="Q64" s="590" t="s">
        <v>313</v>
      </c>
      <c r="R64" s="590" t="s">
        <v>317</v>
      </c>
      <c r="S64" s="566" t="s">
        <v>320</v>
      </c>
      <c r="T64" s="562">
        <v>2021</v>
      </c>
      <c r="U64" s="557" t="s">
        <v>330</v>
      </c>
      <c r="V64" s="557" t="s">
        <v>331</v>
      </c>
      <c r="W64" s="557" t="s">
        <v>332</v>
      </c>
      <c r="X64" s="590" t="s">
        <v>323</v>
      </c>
      <c r="Y64" s="557" t="s">
        <v>326</v>
      </c>
      <c r="Z64" s="557" t="s">
        <v>333</v>
      </c>
      <c r="AA64" s="557" t="s">
        <v>334</v>
      </c>
      <c r="AB64" s="557" t="s">
        <v>335</v>
      </c>
    </row>
    <row r="65" spans="1:28">
      <c r="A65" s="8"/>
      <c r="B65" s="570"/>
      <c r="C65" s="567"/>
      <c r="D65" s="567"/>
      <c r="E65" s="567"/>
      <c r="F65" s="567"/>
      <c r="G65" s="562"/>
      <c r="H65" s="590"/>
      <c r="I65" s="590"/>
      <c r="J65" s="590"/>
      <c r="K65" s="590"/>
      <c r="L65" s="590"/>
      <c r="M65" s="590"/>
      <c r="N65" s="567"/>
      <c r="O65" s="562"/>
      <c r="P65" s="590"/>
      <c r="Q65" s="590"/>
      <c r="R65" s="590"/>
      <c r="S65" s="567"/>
      <c r="T65" s="562"/>
      <c r="U65" s="558"/>
      <c r="V65" s="558"/>
      <c r="W65" s="558"/>
      <c r="X65" s="590"/>
      <c r="Y65" s="558"/>
      <c r="Z65" s="558"/>
      <c r="AA65" s="558"/>
      <c r="AB65" s="558"/>
    </row>
    <row r="66" spans="1:28">
      <c r="A66" s="8"/>
      <c r="B66" s="25" t="s">
        <v>299</v>
      </c>
      <c r="C66" s="529"/>
      <c r="D66" s="529"/>
      <c r="E66" s="529"/>
      <c r="F66" s="529"/>
      <c r="G66" s="529"/>
      <c r="H66" s="529">
        <v>-42.9</v>
      </c>
      <c r="I66" s="529">
        <v>0</v>
      </c>
      <c r="J66" s="529"/>
      <c r="K66" s="529">
        <v>0</v>
      </c>
      <c r="L66" s="529"/>
      <c r="M66" s="529">
        <v>0</v>
      </c>
      <c r="N66" s="529">
        <v>0</v>
      </c>
      <c r="O66" s="529">
        <v>0</v>
      </c>
      <c r="P66" s="529">
        <v>0</v>
      </c>
      <c r="Q66" s="529">
        <v>0</v>
      </c>
      <c r="R66" s="529">
        <v>0</v>
      </c>
      <c r="S66" s="529">
        <v>0</v>
      </c>
      <c r="T66" s="529">
        <v>0</v>
      </c>
      <c r="U66" s="529"/>
      <c r="V66" s="529"/>
      <c r="W66" s="529"/>
      <c r="X66" s="529">
        <v>0</v>
      </c>
      <c r="Y66" s="347">
        <v>0</v>
      </c>
      <c r="Z66" s="347"/>
      <c r="AA66" s="347"/>
      <c r="AB66" s="347"/>
    </row>
    <row r="67" spans="1:28">
      <c r="A67" s="8"/>
      <c r="B67" s="451" t="s">
        <v>296</v>
      </c>
      <c r="K67" s="348"/>
      <c r="M67" s="348"/>
      <c r="Y67" s="348"/>
      <c r="Z67" s="348"/>
      <c r="AA67" s="348"/>
      <c r="AB67" s="348"/>
    </row>
    <row r="68" spans="1:28">
      <c r="A68" s="8"/>
      <c r="B68" s="451" t="s">
        <v>194</v>
      </c>
      <c r="K68" s="348"/>
      <c r="M68" s="348"/>
      <c r="Y68" s="217"/>
      <c r="Z68" s="217"/>
      <c r="AA68" s="217"/>
      <c r="AB68" s="217"/>
    </row>
    <row r="69" spans="1:28">
      <c r="A69" s="8"/>
      <c r="B69" s="451" t="s">
        <v>267</v>
      </c>
      <c r="H69" s="348">
        <v>-42.9</v>
      </c>
      <c r="I69" s="348">
        <v>0</v>
      </c>
      <c r="J69" s="348"/>
      <c r="K69" s="348">
        <v>0</v>
      </c>
      <c r="L69" s="348"/>
      <c r="M69" s="348">
        <v>0</v>
      </c>
      <c r="N69" s="324">
        <v>0</v>
      </c>
      <c r="O69" s="324">
        <v>0</v>
      </c>
      <c r="P69" s="348">
        <v>0</v>
      </c>
      <c r="Q69" s="348">
        <v>0</v>
      </c>
      <c r="R69" s="348">
        <v>0</v>
      </c>
      <c r="S69" s="324">
        <v>0</v>
      </c>
      <c r="T69" s="324">
        <v>0</v>
      </c>
      <c r="X69" s="348"/>
      <c r="Y69" s="348"/>
      <c r="Z69" s="348"/>
      <c r="AA69" s="348"/>
      <c r="AB69" s="348"/>
    </row>
    <row r="70" spans="1:28">
      <c r="A70" s="8"/>
      <c r="B70" s="451" t="s">
        <v>302</v>
      </c>
      <c r="Y70" s="348"/>
      <c r="Z70" s="348"/>
      <c r="AA70" s="348"/>
      <c r="AB70" s="348"/>
    </row>
    <row r="71" spans="1:28">
      <c r="A71" s="8"/>
      <c r="B71" s="451"/>
      <c r="Y71" s="348"/>
      <c r="Z71" s="348"/>
      <c r="AA71" s="348"/>
      <c r="AB71" s="348"/>
    </row>
    <row r="72" spans="1:28">
      <c r="A72" s="8"/>
      <c r="B72" s="591" t="s">
        <v>241</v>
      </c>
      <c r="C72" s="566" t="s">
        <v>245</v>
      </c>
      <c r="D72" s="566" t="s">
        <v>272</v>
      </c>
      <c r="E72" s="566" t="s">
        <v>278</v>
      </c>
      <c r="F72" s="566" t="s">
        <v>280</v>
      </c>
      <c r="G72" s="562">
        <v>2019</v>
      </c>
      <c r="H72" s="590" t="s">
        <v>286</v>
      </c>
      <c r="I72" s="590" t="s">
        <v>312</v>
      </c>
      <c r="J72" s="590" t="s">
        <v>294</v>
      </c>
      <c r="K72" s="590" t="s">
        <v>315</v>
      </c>
      <c r="L72" s="590" t="s">
        <v>303</v>
      </c>
      <c r="M72" s="590" t="s">
        <v>319</v>
      </c>
      <c r="N72" s="566" t="s">
        <v>307</v>
      </c>
      <c r="O72" s="562">
        <v>2020</v>
      </c>
      <c r="P72" s="590" t="s">
        <v>310</v>
      </c>
      <c r="Q72" s="590" t="s">
        <v>313</v>
      </c>
      <c r="R72" s="590" t="s">
        <v>317</v>
      </c>
      <c r="S72" s="566" t="s">
        <v>320</v>
      </c>
      <c r="T72" s="562">
        <v>2021</v>
      </c>
      <c r="U72" s="557" t="s">
        <v>330</v>
      </c>
      <c r="V72" s="557" t="s">
        <v>331</v>
      </c>
      <c r="W72" s="557" t="s">
        <v>332</v>
      </c>
      <c r="X72" s="590" t="s">
        <v>323</v>
      </c>
      <c r="Y72" s="557" t="s">
        <v>326</v>
      </c>
      <c r="Z72" s="557" t="s">
        <v>333</v>
      </c>
      <c r="AA72" s="557" t="s">
        <v>334</v>
      </c>
      <c r="AB72" s="557" t="s">
        <v>335</v>
      </c>
    </row>
    <row r="73" spans="1:28">
      <c r="A73" s="8"/>
      <c r="B73" s="591"/>
      <c r="C73" s="567"/>
      <c r="D73" s="567"/>
      <c r="E73" s="567"/>
      <c r="F73" s="567"/>
      <c r="G73" s="562"/>
      <c r="H73" s="590"/>
      <c r="I73" s="590"/>
      <c r="J73" s="590"/>
      <c r="K73" s="590"/>
      <c r="L73" s="590"/>
      <c r="M73" s="590"/>
      <c r="N73" s="567"/>
      <c r="O73" s="562"/>
      <c r="P73" s="590"/>
      <c r="Q73" s="590"/>
      <c r="R73" s="590"/>
      <c r="S73" s="567"/>
      <c r="T73" s="562"/>
      <c r="U73" s="558"/>
      <c r="V73" s="558"/>
      <c r="W73" s="558"/>
      <c r="X73" s="590"/>
      <c r="Y73" s="558"/>
      <c r="Z73" s="558"/>
      <c r="AA73" s="558"/>
      <c r="AB73" s="558"/>
    </row>
    <row r="74" spans="1:28">
      <c r="A74" s="8"/>
      <c r="B74" s="11" t="s">
        <v>241</v>
      </c>
      <c r="C74" s="529">
        <v>0</v>
      </c>
      <c r="D74" s="529">
        <v>0</v>
      </c>
      <c r="E74" s="529"/>
      <c r="F74" s="529"/>
      <c r="G74" s="529"/>
      <c r="H74" s="529">
        <v>0</v>
      </c>
      <c r="I74" s="529">
        <v>0</v>
      </c>
      <c r="J74" s="529">
        <v>0</v>
      </c>
      <c r="K74" s="529">
        <v>0</v>
      </c>
      <c r="L74" s="529">
        <v>0</v>
      </c>
      <c r="M74" s="529">
        <v>0</v>
      </c>
      <c r="N74" s="529"/>
      <c r="O74" s="529"/>
      <c r="P74" s="529">
        <v>0</v>
      </c>
      <c r="Q74" s="529">
        <v>0</v>
      </c>
      <c r="R74" s="529">
        <v>0</v>
      </c>
      <c r="S74" s="529">
        <v>0</v>
      </c>
      <c r="T74" s="529">
        <v>0</v>
      </c>
      <c r="U74" s="529"/>
      <c r="V74" s="529"/>
      <c r="W74" s="529"/>
      <c r="X74" s="529">
        <v>0</v>
      </c>
      <c r="Y74" s="347">
        <v>0</v>
      </c>
      <c r="Z74" s="347"/>
      <c r="AA74" s="347"/>
      <c r="AB74" s="347"/>
    </row>
    <row r="75" spans="1:28">
      <c r="A75" s="8"/>
      <c r="B75" s="451" t="s">
        <v>296</v>
      </c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8"/>
      <c r="T75" s="348"/>
      <c r="U75" s="348"/>
      <c r="V75" s="348"/>
      <c r="W75" s="348"/>
      <c r="X75" s="348"/>
      <c r="Y75" s="348"/>
      <c r="Z75" s="348"/>
      <c r="AA75" s="348"/>
      <c r="AB75" s="348"/>
    </row>
    <row r="76" spans="1:28">
      <c r="A76" s="8"/>
      <c r="B76" s="451" t="s">
        <v>194</v>
      </c>
      <c r="C76" s="348"/>
      <c r="D76" s="348"/>
      <c r="E76" s="348"/>
      <c r="F76" s="348"/>
      <c r="G76" s="348"/>
      <c r="H76" s="348"/>
      <c r="I76" s="348"/>
      <c r="J76" s="348"/>
      <c r="K76" s="348"/>
      <c r="L76" s="348"/>
      <c r="M76" s="348"/>
      <c r="N76" s="348"/>
      <c r="O76" s="348"/>
      <c r="P76" s="348"/>
      <c r="Q76" s="348"/>
      <c r="R76" s="348"/>
      <c r="S76" s="348"/>
      <c r="T76" s="348"/>
      <c r="U76" s="348"/>
      <c r="V76" s="348"/>
      <c r="W76" s="348"/>
      <c r="X76" s="348"/>
      <c r="Y76" s="217"/>
      <c r="Z76" s="217"/>
      <c r="AA76" s="217"/>
      <c r="AB76" s="217"/>
    </row>
    <row r="77" spans="1:28">
      <c r="A77" s="8"/>
      <c r="B77" s="451" t="s">
        <v>267</v>
      </c>
      <c r="C77" s="348"/>
      <c r="D77" s="348"/>
      <c r="E77" s="348"/>
      <c r="F77" s="348"/>
      <c r="G77" s="348"/>
      <c r="H77" s="348"/>
      <c r="I77" s="348"/>
      <c r="J77" s="348"/>
      <c r="K77" s="348">
        <v>0</v>
      </c>
      <c r="L77" s="348"/>
      <c r="M77" s="348">
        <v>0</v>
      </c>
      <c r="N77" s="348"/>
      <c r="O77" s="348"/>
      <c r="P77" s="348"/>
      <c r="Q77" s="348"/>
      <c r="R77" s="348"/>
      <c r="S77" s="348"/>
      <c r="T77" s="348"/>
      <c r="U77" s="348"/>
      <c r="V77" s="348"/>
      <c r="W77" s="348"/>
      <c r="X77" s="348"/>
      <c r="Y77" s="348"/>
      <c r="Z77" s="348"/>
      <c r="AA77" s="348"/>
      <c r="AB77" s="348"/>
    </row>
    <row r="78" spans="1:28">
      <c r="A78" s="8"/>
      <c r="B78" s="451" t="s">
        <v>302</v>
      </c>
      <c r="Y78" s="348"/>
      <c r="Z78" s="348"/>
      <c r="AA78" s="348"/>
      <c r="AB78" s="348"/>
    </row>
    <row r="79" spans="1:28">
      <c r="A79" s="8"/>
      <c r="B79" s="451"/>
      <c r="Y79" s="348"/>
      <c r="Z79" s="348"/>
      <c r="AA79" s="348"/>
      <c r="AB79" s="348"/>
    </row>
    <row r="80" spans="1:28">
      <c r="A80" s="8"/>
      <c r="B80" s="591" t="s">
        <v>178</v>
      </c>
      <c r="C80" s="566" t="s">
        <v>245</v>
      </c>
      <c r="D80" s="566" t="s">
        <v>272</v>
      </c>
      <c r="E80" s="566" t="s">
        <v>278</v>
      </c>
      <c r="F80" s="566" t="s">
        <v>280</v>
      </c>
      <c r="G80" s="562">
        <v>2019</v>
      </c>
      <c r="H80" s="590" t="s">
        <v>286</v>
      </c>
      <c r="I80" s="590" t="s">
        <v>312</v>
      </c>
      <c r="J80" s="590" t="s">
        <v>294</v>
      </c>
      <c r="K80" s="590" t="s">
        <v>315</v>
      </c>
      <c r="L80" s="590" t="s">
        <v>303</v>
      </c>
      <c r="M80" s="590" t="s">
        <v>319</v>
      </c>
      <c r="N80" s="566" t="s">
        <v>307</v>
      </c>
      <c r="O80" s="562">
        <v>2020</v>
      </c>
      <c r="P80" s="590" t="s">
        <v>310</v>
      </c>
      <c r="Q80" s="590" t="s">
        <v>313</v>
      </c>
      <c r="R80" s="590" t="s">
        <v>317</v>
      </c>
      <c r="S80" s="566" t="s">
        <v>320</v>
      </c>
      <c r="T80" s="562">
        <v>2021</v>
      </c>
      <c r="U80" s="557" t="s">
        <v>330</v>
      </c>
      <c r="V80" s="557" t="s">
        <v>331</v>
      </c>
      <c r="W80" s="557" t="s">
        <v>332</v>
      </c>
      <c r="X80" s="590" t="s">
        <v>323</v>
      </c>
      <c r="Y80" s="557" t="s">
        <v>325</v>
      </c>
      <c r="Z80" s="557" t="s">
        <v>333</v>
      </c>
      <c r="AA80" s="557" t="s">
        <v>334</v>
      </c>
      <c r="AB80" s="557" t="s">
        <v>335</v>
      </c>
    </row>
    <row r="81" spans="1:28">
      <c r="A81" s="8"/>
      <c r="B81" s="591"/>
      <c r="C81" s="567"/>
      <c r="D81" s="567"/>
      <c r="E81" s="567"/>
      <c r="F81" s="567"/>
      <c r="G81" s="562"/>
      <c r="H81" s="590"/>
      <c r="I81" s="590"/>
      <c r="J81" s="590"/>
      <c r="K81" s="590"/>
      <c r="L81" s="590"/>
      <c r="M81" s="590"/>
      <c r="N81" s="567"/>
      <c r="O81" s="562"/>
      <c r="P81" s="590"/>
      <c r="Q81" s="590"/>
      <c r="R81" s="590"/>
      <c r="S81" s="567"/>
      <c r="T81" s="562"/>
      <c r="U81" s="558"/>
      <c r="V81" s="558"/>
      <c r="W81" s="558"/>
      <c r="X81" s="590"/>
      <c r="Y81" s="558"/>
      <c r="Z81" s="558"/>
      <c r="AA81" s="558"/>
      <c r="AB81" s="558"/>
    </row>
    <row r="82" spans="1:28">
      <c r="A82" s="8"/>
      <c r="B82" s="11" t="s">
        <v>179</v>
      </c>
      <c r="C82" s="529">
        <v>8.6470000000000002</v>
      </c>
      <c r="D82" s="529">
        <v>10.456</v>
      </c>
      <c r="E82" s="529">
        <v>4.8869999999999996</v>
      </c>
      <c r="F82" s="529">
        <v>-5.9369999999999976</v>
      </c>
      <c r="G82" s="529">
        <v>18.053000000000001</v>
      </c>
      <c r="H82" s="529">
        <v>2.1920000000000002</v>
      </c>
      <c r="I82" s="529">
        <v>2.1920000000000002</v>
      </c>
      <c r="J82" s="529">
        <v>-8.838000000000001</v>
      </c>
      <c r="K82" s="529">
        <v>-8.838000000000001</v>
      </c>
      <c r="L82" s="529">
        <v>-3.1879999999999997</v>
      </c>
      <c r="M82" s="529">
        <v>-3.1879999999999997</v>
      </c>
      <c r="N82" s="529">
        <v>14.651999999999999</v>
      </c>
      <c r="O82" s="529">
        <v>4.8179999999999996</v>
      </c>
      <c r="P82" s="529">
        <v>-6.3120000000000003</v>
      </c>
      <c r="Q82" s="529">
        <v>1.5950000000000006</v>
      </c>
      <c r="R82" s="529">
        <v>-7.0550000000000006</v>
      </c>
      <c r="S82" s="529">
        <v>17.798999999999999</v>
      </c>
      <c r="T82" s="529">
        <v>6.0270000000000001</v>
      </c>
      <c r="U82" s="529">
        <v>-6.3120000000000003</v>
      </c>
      <c r="V82" s="529">
        <v>1.5950000000000006</v>
      </c>
      <c r="W82" s="529">
        <v>-7.0550000000000006</v>
      </c>
      <c r="X82" s="529">
        <v>-0.46100000000000002</v>
      </c>
      <c r="Y82" s="347">
        <v>3.496</v>
      </c>
      <c r="Z82" s="347">
        <v>-0.46100000000000002</v>
      </c>
      <c r="AA82" s="347">
        <v>3.496</v>
      </c>
      <c r="AB82" s="347">
        <v>-1.2910000000000001</v>
      </c>
    </row>
    <row r="83" spans="1:28">
      <c r="A83" s="8"/>
      <c r="B83" s="451" t="s">
        <v>296</v>
      </c>
      <c r="C83" s="348">
        <v>2.9</v>
      </c>
      <c r="D83" s="348">
        <v>2.6999999999999997</v>
      </c>
      <c r="E83" s="348">
        <v>0.80000000000000071</v>
      </c>
      <c r="F83" s="348">
        <v>-11.9</v>
      </c>
      <c r="G83" s="348">
        <v>-5.5</v>
      </c>
      <c r="H83" s="348">
        <v>2.8</v>
      </c>
      <c r="I83" s="348">
        <v>2.6</v>
      </c>
      <c r="J83" s="348">
        <v>-11.7</v>
      </c>
      <c r="K83" s="348">
        <v>-14.299999999999999</v>
      </c>
      <c r="L83" s="348">
        <v>-6.7999999999999989</v>
      </c>
      <c r="M83" s="348">
        <v>-3.2000000000000011</v>
      </c>
      <c r="N83" s="348">
        <v>24.4</v>
      </c>
      <c r="O83" s="348">
        <v>8.6999999999999993</v>
      </c>
      <c r="P83" s="348">
        <v>-6.6</v>
      </c>
      <c r="Q83" s="348">
        <v>2</v>
      </c>
      <c r="R83" s="348">
        <v>-4.9000000000000004</v>
      </c>
      <c r="S83" s="348">
        <v>19.399999999999999</v>
      </c>
      <c r="T83" s="348">
        <v>9.9</v>
      </c>
      <c r="U83" s="348">
        <v>-6.6</v>
      </c>
      <c r="V83" s="348">
        <v>2</v>
      </c>
      <c r="W83" s="348">
        <v>-4.9000000000000004</v>
      </c>
      <c r="X83" s="348">
        <v>-0.7</v>
      </c>
      <c r="Y83" s="217">
        <v>9.9999999999999978E-2</v>
      </c>
      <c r="Z83" s="217">
        <v>-0.7</v>
      </c>
      <c r="AA83" s="348">
        <v>9.9999999999999978E-2</v>
      </c>
      <c r="AB83" s="217">
        <v>-1.9</v>
      </c>
    </row>
    <row r="84" spans="1:28">
      <c r="A84" s="8"/>
      <c r="B84" s="451" t="s">
        <v>194</v>
      </c>
      <c r="C84" s="348">
        <v>0.2</v>
      </c>
      <c r="D84" s="348">
        <v>5.5</v>
      </c>
      <c r="E84" s="348">
        <v>0</v>
      </c>
      <c r="F84" s="348">
        <v>6.8</v>
      </c>
      <c r="G84" s="348">
        <v>12.5</v>
      </c>
      <c r="H84" s="348">
        <v>-0.98199999999999998</v>
      </c>
      <c r="I84" s="348">
        <v>-1</v>
      </c>
      <c r="J84" s="348">
        <v>0</v>
      </c>
      <c r="K84" s="348">
        <v>2.9</v>
      </c>
      <c r="L84" s="348">
        <v>-1.8000000000000016E-2</v>
      </c>
      <c r="M84" s="348">
        <v>0</v>
      </c>
      <c r="N84" s="348">
        <v>-0.89999999999999991</v>
      </c>
      <c r="O84" s="348">
        <v>-1.9</v>
      </c>
      <c r="P84" s="348">
        <v>0.2</v>
      </c>
      <c r="Q84" s="348">
        <v>0</v>
      </c>
      <c r="R84" s="348">
        <v>-1.8</v>
      </c>
      <c r="S84" s="348">
        <v>-2.6999999999999997</v>
      </c>
      <c r="T84" s="348">
        <v>-4.3</v>
      </c>
      <c r="U84" s="348">
        <v>0.2</v>
      </c>
      <c r="V84" s="348">
        <v>0</v>
      </c>
      <c r="W84" s="348">
        <v>-1.8</v>
      </c>
      <c r="X84" s="348">
        <v>0.7</v>
      </c>
      <c r="Y84" s="217">
        <v>1.7</v>
      </c>
      <c r="Z84" s="217">
        <v>0.7</v>
      </c>
      <c r="AA84" s="348">
        <v>1.7</v>
      </c>
      <c r="AB84" s="217">
        <v>0.10000000000000009</v>
      </c>
    </row>
    <row r="85" spans="1:28">
      <c r="A85" s="8"/>
      <c r="B85" s="451" t="s">
        <v>267</v>
      </c>
      <c r="C85" s="348">
        <v>5.5</v>
      </c>
      <c r="D85" s="348">
        <v>2.2999999999999998</v>
      </c>
      <c r="E85" s="348">
        <v>4.1000000000000005</v>
      </c>
      <c r="F85" s="348">
        <v>-0.80000000000000071</v>
      </c>
      <c r="G85" s="348">
        <v>11.1</v>
      </c>
      <c r="H85" s="348">
        <v>0.4</v>
      </c>
      <c r="I85" s="324">
        <v>0.6</v>
      </c>
      <c r="J85" s="348">
        <v>2.9</v>
      </c>
      <c r="K85" s="348">
        <v>2.6</v>
      </c>
      <c r="L85" s="348">
        <v>3.6000000000000005</v>
      </c>
      <c r="M85" s="348">
        <v>0</v>
      </c>
      <c r="N85" s="348">
        <v>-8.9</v>
      </c>
      <c r="O85" s="348">
        <v>-2</v>
      </c>
      <c r="P85" s="324">
        <v>0.1</v>
      </c>
      <c r="Q85" s="324">
        <v>-0.4</v>
      </c>
      <c r="R85" s="324">
        <v>-0.39999999999999997</v>
      </c>
      <c r="S85" s="348">
        <v>1.1000000000000001</v>
      </c>
      <c r="T85" s="348">
        <v>0.4</v>
      </c>
      <c r="U85" s="474">
        <v>0.1</v>
      </c>
      <c r="V85" s="474">
        <v>-0.4</v>
      </c>
      <c r="W85" s="474">
        <v>-0.39999999999999997</v>
      </c>
      <c r="X85" s="324">
        <v>-0.5</v>
      </c>
      <c r="Y85" s="217">
        <v>1.7</v>
      </c>
      <c r="Z85" s="217">
        <v>-0.5</v>
      </c>
      <c r="AA85" s="556">
        <v>1.7</v>
      </c>
      <c r="AB85" s="556">
        <v>0.5</v>
      </c>
    </row>
    <row r="86" spans="1:28">
      <c r="A86" s="8"/>
      <c r="B86" s="451" t="s">
        <v>302</v>
      </c>
      <c r="C86" s="474"/>
      <c r="D86" s="474"/>
      <c r="E86" s="474"/>
      <c r="F86" s="474"/>
      <c r="G86" s="474"/>
      <c r="N86" s="474"/>
      <c r="O86" s="474"/>
      <c r="S86" s="474"/>
      <c r="T86" s="474"/>
      <c r="U86" s="474"/>
      <c r="V86" s="474"/>
      <c r="W86" s="474"/>
      <c r="Y86" s="556"/>
      <c r="Z86" s="556"/>
      <c r="AA86" s="556"/>
      <c r="AB86" s="556"/>
    </row>
    <row r="87" spans="1:28">
      <c r="A87" s="8"/>
      <c r="B87" s="451"/>
      <c r="C87" s="474"/>
      <c r="D87" s="474"/>
      <c r="E87" s="474"/>
      <c r="F87" s="474"/>
      <c r="G87" s="474"/>
      <c r="N87" s="474"/>
      <c r="O87" s="474"/>
      <c r="S87" s="474"/>
      <c r="T87" s="474"/>
      <c r="U87" s="474"/>
      <c r="V87" s="474"/>
      <c r="W87" s="474"/>
      <c r="Y87" s="556"/>
      <c r="Z87" s="556"/>
      <c r="AA87" s="556"/>
      <c r="AB87" s="556"/>
    </row>
    <row r="88" spans="1:28">
      <c r="A88" s="8"/>
      <c r="B88" s="591" t="s">
        <v>180</v>
      </c>
      <c r="C88" s="566" t="s">
        <v>245</v>
      </c>
      <c r="D88" s="566" t="s">
        <v>272</v>
      </c>
      <c r="E88" s="566" t="s">
        <v>278</v>
      </c>
      <c r="F88" s="566" t="s">
        <v>280</v>
      </c>
      <c r="G88" s="562">
        <v>2019</v>
      </c>
      <c r="H88" s="590" t="s">
        <v>286</v>
      </c>
      <c r="I88" s="590" t="s">
        <v>312</v>
      </c>
      <c r="J88" s="590" t="s">
        <v>294</v>
      </c>
      <c r="K88" s="590" t="s">
        <v>315</v>
      </c>
      <c r="L88" s="590" t="s">
        <v>303</v>
      </c>
      <c r="M88" s="590" t="s">
        <v>319</v>
      </c>
      <c r="N88" s="566" t="s">
        <v>307</v>
      </c>
      <c r="O88" s="562">
        <v>2020</v>
      </c>
      <c r="P88" s="590" t="s">
        <v>310</v>
      </c>
      <c r="Q88" s="590" t="s">
        <v>313</v>
      </c>
      <c r="R88" s="590" t="s">
        <v>317</v>
      </c>
      <c r="S88" s="566" t="s">
        <v>320</v>
      </c>
      <c r="T88" s="562">
        <v>2021</v>
      </c>
      <c r="U88" s="557" t="s">
        <v>330</v>
      </c>
      <c r="V88" s="557" t="s">
        <v>331</v>
      </c>
      <c r="W88" s="557" t="s">
        <v>332</v>
      </c>
      <c r="X88" s="590" t="s">
        <v>323</v>
      </c>
      <c r="Y88" s="557" t="s">
        <v>326</v>
      </c>
      <c r="Z88" s="557" t="s">
        <v>333</v>
      </c>
      <c r="AA88" s="557" t="s">
        <v>334</v>
      </c>
      <c r="AB88" s="557" t="s">
        <v>335</v>
      </c>
    </row>
    <row r="89" spans="1:28">
      <c r="A89" s="8"/>
      <c r="B89" s="591"/>
      <c r="C89" s="567"/>
      <c r="D89" s="567"/>
      <c r="E89" s="567"/>
      <c r="F89" s="567"/>
      <c r="G89" s="562"/>
      <c r="H89" s="590"/>
      <c r="I89" s="590"/>
      <c r="J89" s="590"/>
      <c r="K89" s="590"/>
      <c r="L89" s="590"/>
      <c r="M89" s="590"/>
      <c r="N89" s="567"/>
      <c r="O89" s="562"/>
      <c r="P89" s="590"/>
      <c r="Q89" s="590"/>
      <c r="R89" s="590"/>
      <c r="S89" s="567"/>
      <c r="T89" s="562"/>
      <c r="U89" s="558"/>
      <c r="V89" s="558"/>
      <c r="W89" s="558"/>
      <c r="X89" s="590"/>
      <c r="Y89" s="558"/>
      <c r="Z89" s="558"/>
      <c r="AA89" s="558"/>
      <c r="AB89" s="558"/>
    </row>
    <row r="90" spans="1:28">
      <c r="A90" s="8"/>
      <c r="B90" s="11" t="s">
        <v>181</v>
      </c>
      <c r="C90" s="529">
        <v>25.900000000000002</v>
      </c>
      <c r="D90" s="529">
        <v>28.1</v>
      </c>
      <c r="E90" s="529">
        <v>27.7</v>
      </c>
      <c r="F90" s="529">
        <v>11.000000000000007</v>
      </c>
      <c r="G90" s="529">
        <v>92.7</v>
      </c>
      <c r="H90" s="529">
        <v>21.900000000000002</v>
      </c>
      <c r="I90" s="529">
        <v>21.900000000000002</v>
      </c>
      <c r="J90" s="529">
        <v>23.799999999999997</v>
      </c>
      <c r="K90" s="529">
        <v>23.8</v>
      </c>
      <c r="L90" s="529">
        <v>24.3</v>
      </c>
      <c r="M90" s="529">
        <v>24.3</v>
      </c>
      <c r="N90" s="529">
        <v>24.100000000000005</v>
      </c>
      <c r="O90" s="529">
        <v>94.100000000000009</v>
      </c>
      <c r="P90" s="529">
        <v>24.499999999999996</v>
      </c>
      <c r="Q90" s="529">
        <v>24.200000000000006</v>
      </c>
      <c r="R90" s="529">
        <v>26.400000000000002</v>
      </c>
      <c r="S90" s="529">
        <v>26.599999999999998</v>
      </c>
      <c r="T90" s="529">
        <v>101.7</v>
      </c>
      <c r="U90" s="529">
        <v>24.499999999999996</v>
      </c>
      <c r="V90" s="529">
        <v>24.200000000000006</v>
      </c>
      <c r="W90" s="529">
        <v>26.400000000000002</v>
      </c>
      <c r="X90" s="529">
        <v>24.700000000000003</v>
      </c>
      <c r="Y90" s="347">
        <v>24.799999999999997</v>
      </c>
      <c r="Z90" s="347">
        <v>24.700000000000003</v>
      </c>
      <c r="AA90" s="347">
        <v>24.799999999999997</v>
      </c>
      <c r="AB90" s="347">
        <v>24.1</v>
      </c>
    </row>
    <row r="91" spans="1:28">
      <c r="A91" s="8"/>
      <c r="B91" s="451" t="s">
        <v>296</v>
      </c>
      <c r="C91" s="348">
        <v>16</v>
      </c>
      <c r="D91" s="348">
        <v>16.400000000000002</v>
      </c>
      <c r="E91" s="348">
        <v>16.600000000000001</v>
      </c>
      <c r="F91" s="348">
        <v>15.900000000000006</v>
      </c>
      <c r="G91" s="348">
        <v>64.900000000000006</v>
      </c>
      <c r="H91" s="348">
        <v>14.878</v>
      </c>
      <c r="I91" s="348">
        <v>14.9</v>
      </c>
      <c r="J91" s="348">
        <v>16.248000000000001</v>
      </c>
      <c r="K91" s="348">
        <v>16.225999999999999</v>
      </c>
      <c r="L91" s="348">
        <v>16.173999999999996</v>
      </c>
      <c r="M91" s="348">
        <v>16.173999999999999</v>
      </c>
      <c r="N91" s="348">
        <v>16.400000000000006</v>
      </c>
      <c r="O91" s="348">
        <v>63.7</v>
      </c>
      <c r="P91" s="348">
        <v>16.399999999999999</v>
      </c>
      <c r="Q91" s="348">
        <v>16.300000000000004</v>
      </c>
      <c r="R91" s="348">
        <v>17</v>
      </c>
      <c r="S91" s="348">
        <v>17.299999999999997</v>
      </c>
      <c r="T91" s="348">
        <v>67</v>
      </c>
      <c r="U91" s="348">
        <v>16.399999999999999</v>
      </c>
      <c r="V91" s="348">
        <v>16.300000000000004</v>
      </c>
      <c r="W91" s="348">
        <v>17</v>
      </c>
      <c r="X91" s="348">
        <v>15.9</v>
      </c>
      <c r="Y91" s="217">
        <v>16.600000000000001</v>
      </c>
      <c r="Z91" s="217">
        <v>15.9</v>
      </c>
      <c r="AA91" s="348">
        <v>16.600000000000001</v>
      </c>
      <c r="AB91" s="217">
        <v>16.5</v>
      </c>
    </row>
    <row r="92" spans="1:28">
      <c r="A92" s="8"/>
      <c r="B92" s="451" t="s">
        <v>194</v>
      </c>
      <c r="C92" s="348">
        <v>6.3</v>
      </c>
      <c r="D92" s="348">
        <v>6.3</v>
      </c>
      <c r="E92" s="348">
        <v>6.2999999999999989</v>
      </c>
      <c r="F92" s="348">
        <v>4.4000000000000021</v>
      </c>
      <c r="G92" s="348">
        <v>23.3</v>
      </c>
      <c r="H92" s="348">
        <v>5.9509999999999996</v>
      </c>
      <c r="I92" s="348">
        <v>6</v>
      </c>
      <c r="J92" s="348">
        <v>6.2860000000000005</v>
      </c>
      <c r="K92" s="348">
        <v>6.2370000000000001</v>
      </c>
      <c r="L92" s="348">
        <v>6.9629999999999992</v>
      </c>
      <c r="M92" s="348">
        <v>6.9629999999999992</v>
      </c>
      <c r="N92" s="348">
        <v>6.5</v>
      </c>
      <c r="O92" s="348">
        <v>25.7</v>
      </c>
      <c r="P92" s="8">
        <v>6.9</v>
      </c>
      <c r="Q92" s="8">
        <v>6.6999999999999993</v>
      </c>
      <c r="R92" s="8">
        <v>8.2000000000000011</v>
      </c>
      <c r="S92" s="348">
        <v>8</v>
      </c>
      <c r="T92" s="348">
        <v>29.8</v>
      </c>
      <c r="U92" s="348">
        <v>6.9</v>
      </c>
      <c r="V92" s="348">
        <v>6.6999999999999993</v>
      </c>
      <c r="W92" s="348">
        <v>8.2000000000000011</v>
      </c>
      <c r="X92" s="8">
        <v>7.7</v>
      </c>
      <c r="Y92" s="217">
        <v>6.9999999999999991</v>
      </c>
      <c r="Z92" s="217">
        <v>7.7</v>
      </c>
      <c r="AA92" s="348">
        <v>6.9999999999999991</v>
      </c>
      <c r="AB92" s="217">
        <v>6.4000000000000021</v>
      </c>
    </row>
    <row r="93" spans="1:28">
      <c r="A93" s="8"/>
      <c r="B93" s="451" t="s">
        <v>267</v>
      </c>
      <c r="C93" s="348">
        <v>3.6</v>
      </c>
      <c r="D93" s="348">
        <v>5.4</v>
      </c>
      <c r="E93" s="348">
        <v>4.8000000000000007</v>
      </c>
      <c r="F93" s="348">
        <v>-9.3000000000000007</v>
      </c>
      <c r="G93" s="348">
        <v>4.5</v>
      </c>
      <c r="H93" s="8">
        <v>1.1000000000000001</v>
      </c>
      <c r="I93" s="324">
        <v>1</v>
      </c>
      <c r="J93" s="535">
        <v>1.2659999999999947</v>
      </c>
      <c r="K93" s="535">
        <v>1.3370000000000033</v>
      </c>
      <c r="L93" s="535">
        <v>1.1630000000000038</v>
      </c>
      <c r="M93" s="535">
        <v>1.1630000000000038</v>
      </c>
      <c r="N93" s="348">
        <v>1.2000000000000002</v>
      </c>
      <c r="O93" s="348">
        <v>4.7</v>
      </c>
      <c r="P93" s="324">
        <v>1.2</v>
      </c>
      <c r="Q93" s="324">
        <v>1.2</v>
      </c>
      <c r="R93" s="324">
        <v>1.2000000000000002</v>
      </c>
      <c r="S93" s="348">
        <v>1.3000000000000003</v>
      </c>
      <c r="T93" s="348">
        <v>4.9000000000000004</v>
      </c>
      <c r="U93" s="348">
        <v>1.2</v>
      </c>
      <c r="V93" s="348">
        <v>1.2</v>
      </c>
      <c r="W93" s="348">
        <v>1.2000000000000002</v>
      </c>
      <c r="X93" s="324">
        <v>1.1000000000000001</v>
      </c>
      <c r="Y93" s="217">
        <v>1.1999999999999997</v>
      </c>
      <c r="Z93" s="348">
        <v>1.1000000000000001</v>
      </c>
      <c r="AA93" s="348">
        <v>1.1999999999999997</v>
      </c>
      <c r="AB93" s="348">
        <v>1.2000000000000002</v>
      </c>
    </row>
    <row r="94" spans="1:28">
      <c r="A94" s="8"/>
      <c r="B94" s="451" t="s">
        <v>302</v>
      </c>
      <c r="C94" s="348"/>
      <c r="D94" s="348"/>
      <c r="E94" s="348"/>
      <c r="F94" s="348"/>
      <c r="G94" s="348"/>
      <c r="N94" s="348"/>
      <c r="O94" s="348"/>
      <c r="S94" s="348"/>
      <c r="T94" s="348"/>
      <c r="U94" s="348"/>
      <c r="V94" s="348"/>
      <c r="W94" s="348"/>
      <c r="Y94" s="348"/>
      <c r="Z94" s="348"/>
      <c r="AA94" s="348"/>
      <c r="AB94" s="348"/>
    </row>
    <row r="95" spans="1:28">
      <c r="A95" s="8"/>
      <c r="B95" s="451"/>
      <c r="C95" s="348"/>
      <c r="D95" s="348"/>
      <c r="E95" s="348"/>
      <c r="F95" s="348"/>
      <c r="G95" s="348"/>
      <c r="N95" s="348"/>
      <c r="O95" s="348"/>
      <c r="S95" s="348"/>
      <c r="T95" s="348"/>
      <c r="U95" s="348"/>
      <c r="V95" s="348"/>
      <c r="W95" s="348"/>
      <c r="Y95" s="348"/>
      <c r="Z95" s="348"/>
      <c r="AA95" s="348"/>
      <c r="AB95" s="348"/>
    </row>
    <row r="96" spans="1:28">
      <c r="A96" s="8"/>
      <c r="B96" s="591" t="s">
        <v>182</v>
      </c>
      <c r="C96" s="566" t="s">
        <v>245</v>
      </c>
      <c r="D96" s="566" t="s">
        <v>272</v>
      </c>
      <c r="E96" s="566" t="s">
        <v>278</v>
      </c>
      <c r="F96" s="566" t="s">
        <v>280</v>
      </c>
      <c r="G96" s="562">
        <v>2019</v>
      </c>
      <c r="H96" s="590" t="s">
        <v>286</v>
      </c>
      <c r="I96" s="590" t="s">
        <v>312</v>
      </c>
      <c r="J96" s="590" t="s">
        <v>294</v>
      </c>
      <c r="K96" s="590" t="s">
        <v>315</v>
      </c>
      <c r="L96" s="590" t="s">
        <v>303</v>
      </c>
      <c r="M96" s="590" t="s">
        <v>319</v>
      </c>
      <c r="N96" s="566" t="s">
        <v>307</v>
      </c>
      <c r="O96" s="562">
        <v>2020</v>
      </c>
      <c r="P96" s="590" t="s">
        <v>310</v>
      </c>
      <c r="Q96" s="590" t="s">
        <v>313</v>
      </c>
      <c r="R96" s="590" t="s">
        <v>317</v>
      </c>
      <c r="S96" s="566" t="s">
        <v>320</v>
      </c>
      <c r="T96" s="562">
        <v>2021</v>
      </c>
      <c r="U96" s="557" t="s">
        <v>330</v>
      </c>
      <c r="V96" s="557" t="s">
        <v>331</v>
      </c>
      <c r="W96" s="557" t="s">
        <v>332</v>
      </c>
      <c r="X96" s="590" t="s">
        <v>323</v>
      </c>
      <c r="Y96" s="557" t="s">
        <v>326</v>
      </c>
      <c r="Z96" s="557" t="s">
        <v>333</v>
      </c>
      <c r="AA96" s="557" t="s">
        <v>334</v>
      </c>
      <c r="AB96" s="557" t="s">
        <v>335</v>
      </c>
    </row>
    <row r="97" spans="1:28">
      <c r="A97" s="8"/>
      <c r="B97" s="591"/>
      <c r="C97" s="567"/>
      <c r="D97" s="567"/>
      <c r="E97" s="567"/>
      <c r="F97" s="567"/>
      <c r="G97" s="562"/>
      <c r="H97" s="590"/>
      <c r="I97" s="590"/>
      <c r="J97" s="590"/>
      <c r="K97" s="590"/>
      <c r="L97" s="590"/>
      <c r="M97" s="590"/>
      <c r="N97" s="567"/>
      <c r="O97" s="562"/>
      <c r="P97" s="590"/>
      <c r="Q97" s="590"/>
      <c r="R97" s="590"/>
      <c r="S97" s="567"/>
      <c r="T97" s="562"/>
      <c r="U97" s="558"/>
      <c r="V97" s="558"/>
      <c r="W97" s="558"/>
      <c r="X97" s="590"/>
      <c r="Y97" s="558"/>
      <c r="Z97" s="558"/>
      <c r="AA97" s="558"/>
      <c r="AB97" s="558"/>
    </row>
    <row r="98" spans="1:28">
      <c r="A98" s="8"/>
      <c r="B98" s="11" t="s">
        <v>183</v>
      </c>
      <c r="C98" s="529">
        <v>9.6250000000000142</v>
      </c>
      <c r="D98" s="529">
        <v>10.53400000000002</v>
      </c>
      <c r="E98" s="529">
        <v>28.642999999999986</v>
      </c>
      <c r="F98" s="529">
        <v>36.240000000000123</v>
      </c>
      <c r="G98" s="529">
        <v>85.042000000000087</v>
      </c>
      <c r="H98" s="529">
        <v>-52.627000000000031</v>
      </c>
      <c r="I98" s="529">
        <v>-1.4930000000000234</v>
      </c>
      <c r="J98" s="529">
        <v>-21.133000000000052</v>
      </c>
      <c r="K98" s="529">
        <v>-16.741000000000071</v>
      </c>
      <c r="L98" s="529">
        <v>20.010000000000122</v>
      </c>
      <c r="M98" s="529">
        <v>17.225000000000108</v>
      </c>
      <c r="N98" s="529">
        <v>48.638999999999911</v>
      </c>
      <c r="O98" s="529">
        <v>49.122999999999934</v>
      </c>
      <c r="P98" s="529">
        <v>28.24799999999999</v>
      </c>
      <c r="Q98" s="529">
        <v>18.816999999999979</v>
      </c>
      <c r="R98" s="529">
        <v>29.801000000000073</v>
      </c>
      <c r="S98" s="529">
        <v>34.319999999999993</v>
      </c>
      <c r="T98" s="529">
        <v>111.18600000000004</v>
      </c>
      <c r="U98" s="529">
        <v>28.24799999999999</v>
      </c>
      <c r="V98" s="529">
        <v>18.817000000000007</v>
      </c>
      <c r="W98" s="529">
        <v>29.801000000000101</v>
      </c>
      <c r="X98" s="529">
        <v>13.440000000000012</v>
      </c>
      <c r="Y98" s="347">
        <v>-64.291000000000096</v>
      </c>
      <c r="Z98" s="347">
        <v>13.440000000000012</v>
      </c>
      <c r="AA98" s="347">
        <v>-64.291000000000082</v>
      </c>
      <c r="AB98" s="347">
        <v>-88.479999999999947</v>
      </c>
    </row>
    <row r="99" spans="1:28">
      <c r="A99" s="8"/>
      <c r="B99" s="451" t="s">
        <v>296</v>
      </c>
      <c r="C99" s="348">
        <v>9.3999999999999844</v>
      </c>
      <c r="D99" s="348">
        <v>9.1370000000000218</v>
      </c>
      <c r="E99" s="348">
        <v>28.200000000000045</v>
      </c>
      <c r="F99" s="348">
        <v>23.999999999999922</v>
      </c>
      <c r="G99" s="348">
        <v>70.799999999999926</v>
      </c>
      <c r="H99" s="348">
        <v>9.2600000000000087</v>
      </c>
      <c r="I99" s="348">
        <v>8.8000000000000025</v>
      </c>
      <c r="J99" s="348">
        <v>-15.259999999999989</v>
      </c>
      <c r="K99" s="348">
        <v>-17.09999999999998</v>
      </c>
      <c r="L99" s="348">
        <v>11.399999999999919</v>
      </c>
      <c r="M99" s="348">
        <v>9.3020000000000795</v>
      </c>
      <c r="N99" s="348">
        <v>52.300000000000004</v>
      </c>
      <c r="O99" s="348">
        <v>57.799999999999969</v>
      </c>
      <c r="P99" s="348">
        <v>33.600000000000016</v>
      </c>
      <c r="Q99" s="348">
        <v>8.6999999999999176</v>
      </c>
      <c r="R99" s="348">
        <v>27.500000000000021</v>
      </c>
      <c r="S99" s="348">
        <v>32.600000000000044</v>
      </c>
      <c r="T99" s="348">
        <v>102.4</v>
      </c>
      <c r="U99" s="348">
        <v>33.6</v>
      </c>
      <c r="V99" s="348">
        <v>8.6879999999999455</v>
      </c>
      <c r="W99" s="348">
        <v>27.496999999999936</v>
      </c>
      <c r="X99" s="348">
        <v>17.099999999999998</v>
      </c>
      <c r="Y99" s="217">
        <v>-55.699999999999996</v>
      </c>
      <c r="Z99" s="217">
        <v>17.099999999999998</v>
      </c>
      <c r="AA99" s="217">
        <v>-55.696999999999996</v>
      </c>
      <c r="AB99" s="217">
        <v>-72.552000000000007</v>
      </c>
    </row>
    <row r="100" spans="1:28">
      <c r="A100" s="8"/>
      <c r="B100" s="451" t="s">
        <v>194</v>
      </c>
      <c r="C100" s="348">
        <v>-2.8</v>
      </c>
      <c r="D100" s="348">
        <v>3.6000000000000085</v>
      </c>
      <c r="E100" s="348">
        <v>0.49999999999998579</v>
      </c>
      <c r="F100" s="348">
        <v>16.200000000000006</v>
      </c>
      <c r="G100" s="348">
        <v>17.5</v>
      </c>
      <c r="H100" s="348">
        <v>-6.4270000000000076</v>
      </c>
      <c r="I100" s="348">
        <v>-6.4000000000000057</v>
      </c>
      <c r="J100" s="348">
        <v>0.12800000000002854</v>
      </c>
      <c r="K100" s="348">
        <v>2.4790000000000219</v>
      </c>
      <c r="L100" s="348">
        <v>7.3990000000000018</v>
      </c>
      <c r="M100" s="348">
        <v>7.9210000000000065</v>
      </c>
      <c r="N100" s="348">
        <v>10.699999999999994</v>
      </c>
      <c r="O100" s="348">
        <v>11.700000000000022</v>
      </c>
      <c r="P100" s="348">
        <v>0.30000000000000854</v>
      </c>
      <c r="Q100" s="348">
        <v>15.399999999999977</v>
      </c>
      <c r="R100" s="348">
        <v>7.7000000000000144</v>
      </c>
      <c r="S100" s="348">
        <v>4.199999999999978</v>
      </c>
      <c r="T100" s="348">
        <v>27.599999999999977</v>
      </c>
      <c r="U100" s="348">
        <v>0.30000000000000854</v>
      </c>
      <c r="V100" s="348">
        <v>15.399999999999977</v>
      </c>
      <c r="W100" s="348">
        <v>7.7000000000000144</v>
      </c>
      <c r="X100" s="348">
        <v>1.2</v>
      </c>
      <c r="Y100" s="217">
        <v>-5.9000000000000083</v>
      </c>
      <c r="Z100" s="217">
        <v>1.2</v>
      </c>
      <c r="AA100" s="217">
        <v>-5.9000000000000083</v>
      </c>
      <c r="AB100" s="217">
        <v>-11.99999999999998</v>
      </c>
    </row>
    <row r="101" spans="1:28">
      <c r="A101" s="8"/>
      <c r="B101" s="451" t="s">
        <v>267</v>
      </c>
      <c r="C101" s="348">
        <v>2.9</v>
      </c>
      <c r="D101" s="348">
        <v>-2.1999999999999984</v>
      </c>
      <c r="E101" s="348">
        <v>-9.9999999999998757E-2</v>
      </c>
      <c r="F101" s="348">
        <v>-4.0000000000000018</v>
      </c>
      <c r="G101" s="348">
        <v>-3.3000000000000007</v>
      </c>
      <c r="H101" s="348">
        <v>-55.399999999999991</v>
      </c>
      <c r="I101" s="348">
        <v>-3.9</v>
      </c>
      <c r="J101" s="348">
        <v>-6</v>
      </c>
      <c r="K101" s="348">
        <v>-0.60000000000000009</v>
      </c>
      <c r="L101" s="348">
        <f>-1.6+L61</f>
        <v>1.1850000000000001</v>
      </c>
      <c r="M101" s="348">
        <v>0</v>
      </c>
      <c r="N101" s="348">
        <v>-14.399999999999999</v>
      </c>
      <c r="O101" s="348">
        <v>-20.399999999999999</v>
      </c>
      <c r="P101" s="348">
        <v>-5.6000000000000005</v>
      </c>
      <c r="Q101" s="348">
        <v>-5.3</v>
      </c>
      <c r="R101" s="348">
        <v>-5.4</v>
      </c>
      <c r="S101" s="348">
        <v>-2.4999999999999996</v>
      </c>
      <c r="T101" s="348">
        <v>-18.8</v>
      </c>
      <c r="U101" s="348">
        <v>-5.6000000000000005</v>
      </c>
      <c r="V101" s="348">
        <v>-5.3</v>
      </c>
      <c r="W101" s="348">
        <v>-5.4</v>
      </c>
      <c r="X101" s="348">
        <v>-4.9000000000000004</v>
      </c>
      <c r="Y101" s="217">
        <v>-2.7</v>
      </c>
      <c r="Z101" s="217">
        <v>-4.9000000000000004</v>
      </c>
      <c r="AA101" s="217">
        <v>-2.7</v>
      </c>
      <c r="AB101" s="217">
        <v>-3.8999999999999986</v>
      </c>
    </row>
    <row r="102" spans="1:28">
      <c r="A102" s="8"/>
      <c r="B102" s="451" t="s">
        <v>302</v>
      </c>
    </row>
    <row r="103" spans="1:28">
      <c r="A103" s="8"/>
      <c r="B103" s="451"/>
    </row>
    <row r="104" spans="1:28">
      <c r="A104" s="8"/>
      <c r="B104" s="591" t="s">
        <v>185</v>
      </c>
      <c r="C104" s="566" t="s">
        <v>245</v>
      </c>
      <c r="D104" s="566" t="s">
        <v>272</v>
      </c>
      <c r="E104" s="566" t="s">
        <v>278</v>
      </c>
      <c r="F104" s="566" t="s">
        <v>280</v>
      </c>
      <c r="G104" s="562">
        <v>2019</v>
      </c>
      <c r="H104" s="590" t="s">
        <v>286</v>
      </c>
      <c r="I104" s="590" t="s">
        <v>312</v>
      </c>
      <c r="J104" s="590" t="s">
        <v>294</v>
      </c>
      <c r="K104" s="590" t="s">
        <v>315</v>
      </c>
      <c r="L104" s="590" t="s">
        <v>303</v>
      </c>
      <c r="M104" s="590" t="s">
        <v>319</v>
      </c>
      <c r="N104" s="566" t="s">
        <v>307</v>
      </c>
      <c r="O104" s="562">
        <v>2020</v>
      </c>
      <c r="P104" s="590" t="s">
        <v>310</v>
      </c>
      <c r="Q104" s="590" t="s">
        <v>313</v>
      </c>
      <c r="R104" s="590" t="s">
        <v>317</v>
      </c>
      <c r="S104" s="566" t="s">
        <v>320</v>
      </c>
      <c r="T104" s="562">
        <v>2021</v>
      </c>
      <c r="U104" s="557" t="s">
        <v>330</v>
      </c>
      <c r="V104" s="557" t="s">
        <v>331</v>
      </c>
      <c r="W104" s="557" t="s">
        <v>332</v>
      </c>
      <c r="X104" s="590" t="s">
        <v>323</v>
      </c>
      <c r="Y104" s="557" t="s">
        <v>326</v>
      </c>
      <c r="Z104" s="557" t="s">
        <v>333</v>
      </c>
      <c r="AA104" s="557" t="s">
        <v>334</v>
      </c>
      <c r="AB104" s="557" t="s">
        <v>335</v>
      </c>
    </row>
    <row r="105" spans="1:28">
      <c r="A105" s="8"/>
      <c r="B105" s="591"/>
      <c r="C105" s="567"/>
      <c r="D105" s="567"/>
      <c r="E105" s="567"/>
      <c r="F105" s="567"/>
      <c r="G105" s="562"/>
      <c r="H105" s="590"/>
      <c r="I105" s="590"/>
      <c r="J105" s="590"/>
      <c r="K105" s="590"/>
      <c r="L105" s="590"/>
      <c r="M105" s="590"/>
      <c r="N105" s="567"/>
      <c r="O105" s="562"/>
      <c r="P105" s="590"/>
      <c r="Q105" s="590"/>
      <c r="R105" s="590"/>
      <c r="S105" s="567"/>
      <c r="T105" s="562"/>
      <c r="U105" s="558"/>
      <c r="V105" s="558"/>
      <c r="W105" s="558"/>
      <c r="X105" s="590"/>
      <c r="Y105" s="558"/>
      <c r="Z105" s="558"/>
      <c r="AA105" s="558"/>
      <c r="AB105" s="558"/>
    </row>
    <row r="106" spans="1:28">
      <c r="A106" s="8"/>
      <c r="B106" s="11" t="s">
        <v>186</v>
      </c>
      <c r="C106" s="529">
        <v>35.52500000000002</v>
      </c>
      <c r="D106" s="529">
        <v>38.634000000000022</v>
      </c>
      <c r="E106" s="529">
        <v>56.342999999999989</v>
      </c>
      <c r="F106" s="529">
        <v>47.24000000000013</v>
      </c>
      <c r="G106" s="529">
        <v>177.74200000000008</v>
      </c>
      <c r="H106" s="529">
        <v>20.372999999999969</v>
      </c>
      <c r="I106" s="529">
        <v>20.372999999999969</v>
      </c>
      <c r="J106" s="529">
        <v>8.5669999999999451</v>
      </c>
      <c r="K106" s="529">
        <v>7.05899999999993</v>
      </c>
      <c r="L106" s="529">
        <v>41.525000000000119</v>
      </c>
      <c r="M106" s="529">
        <v>41.525000000000105</v>
      </c>
      <c r="N106" s="529">
        <v>72.738999999999919</v>
      </c>
      <c r="O106" s="529">
        <v>143.22299999999996</v>
      </c>
      <c r="P106" s="529">
        <v>52.74799999999999</v>
      </c>
      <c r="Q106" s="529">
        <v>43.016999999999982</v>
      </c>
      <c r="R106" s="529">
        <v>56.201000000000079</v>
      </c>
      <c r="S106" s="529">
        <v>60.919999999999987</v>
      </c>
      <c r="T106" s="529">
        <v>212.88600000000002</v>
      </c>
      <c r="U106" s="529">
        <v>52.74799999999999</v>
      </c>
      <c r="V106" s="529">
        <v>43.01700000000001</v>
      </c>
      <c r="W106" s="529">
        <v>56.201000000000107</v>
      </c>
      <c r="X106" s="529">
        <v>38.140000000000015</v>
      </c>
      <c r="Y106" s="347">
        <v>-39.491000000000099</v>
      </c>
      <c r="Z106" s="347">
        <v>38.140000000000015</v>
      </c>
      <c r="AA106" s="347">
        <v>-39.491000000000085</v>
      </c>
      <c r="AB106" s="347">
        <v>-64.379999999999939</v>
      </c>
    </row>
    <row r="107" spans="1:28">
      <c r="A107" s="8"/>
      <c r="B107" s="451" t="s">
        <v>296</v>
      </c>
      <c r="C107" s="348">
        <v>25.463000000000001</v>
      </c>
      <c r="D107" s="348">
        <v>25.53700000000002</v>
      </c>
      <c r="E107" s="348">
        <v>44.80000000000004</v>
      </c>
      <c r="F107" s="348">
        <v>39.899999999999928</v>
      </c>
      <c r="G107" s="348">
        <v>135.69999999999993</v>
      </c>
      <c r="H107" s="348">
        <v>24.138000000000012</v>
      </c>
      <c r="I107" s="348">
        <v>23.700000000000003</v>
      </c>
      <c r="J107" s="348">
        <v>0.98800000000001287</v>
      </c>
      <c r="K107" s="348">
        <v>-0.87399999999998101</v>
      </c>
      <c r="L107" s="348">
        <v>27.573999999999909</v>
      </c>
      <c r="M107" s="348">
        <v>25.476000000000077</v>
      </c>
      <c r="N107" s="348">
        <v>68.700000000000017</v>
      </c>
      <c r="O107" s="348">
        <v>121.49999999999997</v>
      </c>
      <c r="P107" s="348">
        <v>50.000000000000014</v>
      </c>
      <c r="Q107" s="348">
        <v>24.999999999999922</v>
      </c>
      <c r="R107" s="348">
        <v>44.500000000000021</v>
      </c>
      <c r="S107" s="348">
        <v>49.900000000000041</v>
      </c>
      <c r="T107" s="348">
        <v>169.4</v>
      </c>
      <c r="U107" s="348">
        <v>50</v>
      </c>
      <c r="V107" s="348">
        <v>24.98799999999995</v>
      </c>
      <c r="W107" s="348">
        <v>44.496999999999936</v>
      </c>
      <c r="X107" s="348">
        <v>33</v>
      </c>
      <c r="Y107" s="217">
        <v>-39.099999999999994</v>
      </c>
      <c r="Z107" s="217">
        <v>33</v>
      </c>
      <c r="AA107" s="217">
        <v>-39.096999999999994</v>
      </c>
      <c r="AB107" s="217">
        <v>-56.052000000000007</v>
      </c>
    </row>
    <row r="108" spans="1:28">
      <c r="A108" s="8"/>
      <c r="B108" s="451" t="s">
        <v>194</v>
      </c>
      <c r="C108" s="348">
        <v>3.5</v>
      </c>
      <c r="D108" s="348">
        <v>9.9000000000000092</v>
      </c>
      <c r="E108" s="348">
        <v>6.7999999999999847</v>
      </c>
      <c r="F108" s="348">
        <v>20.600000000000009</v>
      </c>
      <c r="G108" s="348">
        <v>40.799999999999997</v>
      </c>
      <c r="H108" s="348">
        <v>-0.47600000000000797</v>
      </c>
      <c r="I108" s="348">
        <v>-0.40000000000000568</v>
      </c>
      <c r="J108" s="348">
        <v>6.414000000000029</v>
      </c>
      <c r="K108" s="348">
        <v>8.7160000000000224</v>
      </c>
      <c r="L108" s="348">
        <v>14.362000000000002</v>
      </c>
      <c r="M108" s="348">
        <v>14.884000000000006</v>
      </c>
      <c r="N108" s="348">
        <v>17.199999999999996</v>
      </c>
      <c r="O108" s="348">
        <v>37.40000000000002</v>
      </c>
      <c r="P108" s="348">
        <v>7.2000000000000091</v>
      </c>
      <c r="Q108" s="348">
        <v>22.099999999999977</v>
      </c>
      <c r="R108" s="348">
        <v>15.900000000000016</v>
      </c>
      <c r="S108" s="348">
        <v>12.199999999999978</v>
      </c>
      <c r="T108" s="348">
        <v>57.399999999999977</v>
      </c>
      <c r="U108" s="348">
        <v>7.2000000000000091</v>
      </c>
      <c r="V108" s="348">
        <v>22.099999999999977</v>
      </c>
      <c r="W108" s="348">
        <v>15.900000000000016</v>
      </c>
      <c r="X108" s="348">
        <v>8.9</v>
      </c>
      <c r="Y108" s="217">
        <v>1.0999999999999908</v>
      </c>
      <c r="Z108" s="217">
        <v>8.9</v>
      </c>
      <c r="AA108" s="217">
        <v>1.0999999999999908</v>
      </c>
      <c r="AB108" s="217">
        <v>-5.5999999999999783</v>
      </c>
    </row>
    <row r="109" spans="1:28">
      <c r="A109" s="8"/>
      <c r="B109" s="451" t="s">
        <v>267</v>
      </c>
      <c r="C109" s="348">
        <v>6.5</v>
      </c>
      <c r="D109" s="348">
        <v>3.200000000000002</v>
      </c>
      <c r="E109" s="348">
        <v>4.700000000000002</v>
      </c>
      <c r="F109" s="348">
        <v>-13.300000000000002</v>
      </c>
      <c r="G109" s="348">
        <v>1.1999999999999993</v>
      </c>
      <c r="H109" s="348">
        <v>-3.1999999999999922</v>
      </c>
      <c r="I109" s="348">
        <v>-2.9</v>
      </c>
      <c r="J109" s="348">
        <v>1.165999999999995</v>
      </c>
      <c r="K109" s="348">
        <v>0.73700000000000321</v>
      </c>
      <c r="L109" s="348">
        <v>-0.43699999999999584</v>
      </c>
      <c r="M109" s="348">
        <v>1.1630000000000038</v>
      </c>
      <c r="N109" s="348">
        <v>-13.2</v>
      </c>
      <c r="O109" s="348">
        <v>-15.7</v>
      </c>
      <c r="P109" s="348">
        <v>-4.4000000000000004</v>
      </c>
      <c r="Q109" s="348">
        <v>-4.0999999999999996</v>
      </c>
      <c r="R109" s="348">
        <v>-4.2</v>
      </c>
      <c r="S109" s="348">
        <v>-1.1999999999999993</v>
      </c>
      <c r="T109" s="348">
        <v>-13.9</v>
      </c>
      <c r="U109" s="348">
        <v>-4.4000000000000004</v>
      </c>
      <c r="V109" s="348">
        <v>-4.0999999999999996</v>
      </c>
      <c r="W109" s="348">
        <v>-4.2</v>
      </c>
      <c r="X109" s="348">
        <v>-3.8000000000000003</v>
      </c>
      <c r="Y109" s="217">
        <v>-1.5000000000000004</v>
      </c>
      <c r="Z109" s="348">
        <v>-3.8000000000000003</v>
      </c>
      <c r="AA109" s="348">
        <v>-1.5000000000000004</v>
      </c>
      <c r="AB109" s="348">
        <v>-2.6999999999999984</v>
      </c>
    </row>
    <row r="110" spans="1:28">
      <c r="A110" s="8"/>
      <c r="B110" s="451" t="s">
        <v>302</v>
      </c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</row>
    <row r="111" spans="1:28">
      <c r="A111" s="8"/>
      <c r="B111" s="451"/>
      <c r="C111" s="348"/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8"/>
      <c r="X111" s="348"/>
      <c r="Y111" s="348"/>
      <c r="Z111" s="348"/>
      <c r="AA111" s="348"/>
      <c r="AB111" s="348"/>
    </row>
    <row r="112" spans="1:28">
      <c r="A112" s="8"/>
      <c r="B112" s="591" t="s">
        <v>300</v>
      </c>
      <c r="C112" s="566" t="s">
        <v>245</v>
      </c>
      <c r="D112" s="566" t="s">
        <v>272</v>
      </c>
      <c r="E112" s="566" t="s">
        <v>278</v>
      </c>
      <c r="F112" s="566" t="s">
        <v>280</v>
      </c>
      <c r="G112" s="562">
        <v>2019</v>
      </c>
      <c r="H112" s="590" t="s">
        <v>286</v>
      </c>
      <c r="I112" s="590" t="s">
        <v>312</v>
      </c>
      <c r="J112" s="590" t="s">
        <v>294</v>
      </c>
      <c r="K112" s="590" t="s">
        <v>315</v>
      </c>
      <c r="L112" s="590" t="s">
        <v>303</v>
      </c>
      <c r="M112" s="590" t="s">
        <v>319</v>
      </c>
      <c r="N112" s="566" t="s">
        <v>307</v>
      </c>
      <c r="O112" s="562">
        <v>2020</v>
      </c>
      <c r="P112" s="590" t="s">
        <v>310</v>
      </c>
      <c r="Q112" s="590" t="s">
        <v>313</v>
      </c>
      <c r="R112" s="590" t="s">
        <v>317</v>
      </c>
      <c r="S112" s="566" t="s">
        <v>320</v>
      </c>
      <c r="T112" s="562">
        <v>2021</v>
      </c>
      <c r="U112" s="557" t="s">
        <v>330</v>
      </c>
      <c r="V112" s="557" t="s">
        <v>331</v>
      </c>
      <c r="W112" s="557" t="s">
        <v>332</v>
      </c>
      <c r="X112" s="590" t="s">
        <v>323</v>
      </c>
      <c r="Y112" s="557" t="s">
        <v>326</v>
      </c>
      <c r="Z112" s="557" t="s">
        <v>333</v>
      </c>
      <c r="AA112" s="557" t="s">
        <v>334</v>
      </c>
      <c r="AB112" s="557" t="s">
        <v>335</v>
      </c>
    </row>
    <row r="113" spans="1:28">
      <c r="A113" s="8"/>
      <c r="B113" s="591"/>
      <c r="C113" s="567"/>
      <c r="D113" s="567"/>
      <c r="E113" s="567"/>
      <c r="F113" s="567"/>
      <c r="G113" s="562"/>
      <c r="H113" s="590"/>
      <c r="I113" s="590"/>
      <c r="J113" s="590"/>
      <c r="K113" s="590"/>
      <c r="L113" s="590"/>
      <c r="M113" s="590"/>
      <c r="N113" s="567"/>
      <c r="O113" s="562"/>
      <c r="P113" s="590"/>
      <c r="Q113" s="590"/>
      <c r="R113" s="590"/>
      <c r="S113" s="567"/>
      <c r="T113" s="562"/>
      <c r="U113" s="558"/>
      <c r="V113" s="558"/>
      <c r="W113" s="558"/>
      <c r="X113" s="590"/>
      <c r="Y113" s="558"/>
      <c r="Z113" s="558"/>
      <c r="AA113" s="558"/>
      <c r="AB113" s="558"/>
    </row>
    <row r="114" spans="1:28">
      <c r="A114" s="8"/>
      <c r="B114" s="11" t="s">
        <v>301</v>
      </c>
      <c r="C114" s="383">
        <v>0.104281944326211</v>
      </c>
      <c r="D114" s="383">
        <v>0.11770584202909595</v>
      </c>
      <c r="E114" s="383">
        <v>0.14810307256769295</v>
      </c>
      <c r="F114" s="383">
        <v>0.12658160011575656</v>
      </c>
      <c r="G114" s="383">
        <v>0.12494894612858762</v>
      </c>
      <c r="H114" s="383">
        <v>6.7367912861176965E-2</v>
      </c>
      <c r="I114" s="383">
        <v>6.7480341518580428E-2</v>
      </c>
      <c r="J114" s="383">
        <v>3.2537647885451479E-2</v>
      </c>
      <c r="K114" s="383">
        <v>2.6810231869195886E-2</v>
      </c>
      <c r="L114" s="383">
        <v>9.441920535523475E-2</v>
      </c>
      <c r="M114" s="383">
        <v>9.4419205355234709E-2</v>
      </c>
      <c r="N114" s="383">
        <v>0.13735327884949455</v>
      </c>
      <c r="O114" s="383">
        <v>9.330008423019269E-2</v>
      </c>
      <c r="P114" s="383">
        <v>0.12256772268669339</v>
      </c>
      <c r="Q114" s="383">
        <v>0.11172463229851409</v>
      </c>
      <c r="R114" s="383">
        <v>0.12390482867485937</v>
      </c>
      <c r="S114" s="383">
        <v>0.1348515570352137</v>
      </c>
      <c r="T114" s="383">
        <v>0.12371892512624055</v>
      </c>
      <c r="U114" s="383">
        <v>0.12256772268669339</v>
      </c>
      <c r="V114" s="383">
        <v>0.11172463229851416</v>
      </c>
      <c r="W114" s="383">
        <v>0.12390482867485944</v>
      </c>
      <c r="X114" s="383">
        <v>0.10003252237224482</v>
      </c>
      <c r="Y114" s="218">
        <v>-0.12445087324547338</v>
      </c>
      <c r="Z114" s="218">
        <v>0.10003252237224482</v>
      </c>
      <c r="AA114" s="218">
        <v>-0.12445087324547334</v>
      </c>
      <c r="AB114" s="218">
        <v>-0.21706440453953865</v>
      </c>
    </row>
    <row r="115" spans="1:28">
      <c r="A115" s="8"/>
      <c r="B115" s="451" t="s">
        <v>296</v>
      </c>
      <c r="C115" s="476">
        <v>9.1375604224457493E-2</v>
      </c>
      <c r="D115" s="476">
        <v>9.4638615163969445E-2</v>
      </c>
      <c r="E115" s="476">
        <v>0.14517174335709668</v>
      </c>
      <c r="F115" s="476">
        <v>0.16319018404907953</v>
      </c>
      <c r="G115" s="476">
        <v>0.12318445896877264</v>
      </c>
      <c r="H115" s="476">
        <v>0.10736159481205722</v>
      </c>
      <c r="I115" s="476">
        <v>0.1054270462633452</v>
      </c>
      <c r="J115" s="476">
        <v>5.9171952015620241E-3</v>
      </c>
      <c r="K115" s="476">
        <v>-5.2335329341316227E-3</v>
      </c>
      <c r="L115" s="476">
        <v>0.11602187628749384</v>
      </c>
      <c r="M115" s="476">
        <v>8.0618467312433176E-2</v>
      </c>
      <c r="N115" s="476">
        <v>0.17344105023983847</v>
      </c>
      <c r="O115" s="476">
        <v>0.11005434782608693</v>
      </c>
      <c r="P115" s="476">
        <v>0.15337423312883439</v>
      </c>
      <c r="Q115" s="476">
        <v>9.9681020733652023E-2</v>
      </c>
      <c r="R115" s="476">
        <v>0.13464447806354016</v>
      </c>
      <c r="S115" s="476">
        <v>0.1568196103079825</v>
      </c>
      <c r="T115" s="476">
        <v>0.13822929416564667</v>
      </c>
      <c r="U115" s="476">
        <v>0.15337423312883436</v>
      </c>
      <c r="V115" s="476">
        <v>9.9633173843699976E-2</v>
      </c>
      <c r="W115" s="476">
        <v>0.13463540090771539</v>
      </c>
      <c r="X115" s="476">
        <v>0.11627906976744186</v>
      </c>
      <c r="Y115" s="295">
        <v>-0.171792618629174</v>
      </c>
      <c r="Z115" s="295">
        <v>0.11627906976744186</v>
      </c>
      <c r="AA115" s="295">
        <v>-0.17177943760984182</v>
      </c>
      <c r="AB115" s="295">
        <v>-0.26691428571428577</v>
      </c>
    </row>
    <row r="116" spans="1:28">
      <c r="A116" s="8"/>
      <c r="B116" s="451" t="s">
        <v>194</v>
      </c>
      <c r="C116" s="476">
        <v>5.6451612903225805E-2</v>
      </c>
      <c r="D116" s="476">
        <v>0.16952054794520563</v>
      </c>
      <c r="E116" s="476">
        <v>9.4707520891364708E-2</v>
      </c>
      <c r="F116" s="476">
        <v>0.16006216006216015</v>
      </c>
      <c r="G116" s="476">
        <v>0.12714241196634465</v>
      </c>
      <c r="H116" s="476">
        <v>-6.1352065476575112E-3</v>
      </c>
      <c r="I116" s="476">
        <v>-5.1546391752578056E-3</v>
      </c>
      <c r="J116" s="476">
        <v>6.6585001245743999E-2</v>
      </c>
      <c r="K116" s="476">
        <v>9.0496610011109826E-2</v>
      </c>
      <c r="L116" s="476">
        <v>8.7259493670885799E-2</v>
      </c>
      <c r="M116" s="476">
        <v>0.12023879728889145</v>
      </c>
      <c r="N116" s="476">
        <v>0.1288389513108614</v>
      </c>
      <c r="O116" s="476">
        <v>8.6754813268383246E-2</v>
      </c>
      <c r="P116" s="476">
        <v>6.8965517241379393E-2</v>
      </c>
      <c r="Q116" s="476">
        <v>0.16467958271236943</v>
      </c>
      <c r="R116" s="476">
        <v>0.12916328188464676</v>
      </c>
      <c r="S116" s="476">
        <v>9.2317365269460924E-2</v>
      </c>
      <c r="T116" s="476">
        <v>0.11591276252019382</v>
      </c>
      <c r="U116" s="476">
        <v>6.8965517241379393E-2</v>
      </c>
      <c r="V116" s="476">
        <v>0.16467958271236943</v>
      </c>
      <c r="W116" s="476">
        <v>0.12916328188464676</v>
      </c>
      <c r="X116" s="476">
        <v>9.1282051282051288E-2</v>
      </c>
      <c r="Y116" s="295">
        <v>1.2263099219620857E-2</v>
      </c>
      <c r="Z116" s="295">
        <v>9.1282051282051288E-2</v>
      </c>
      <c r="AA116" s="295">
        <v>1.2263099219620857E-2</v>
      </c>
      <c r="AB116" s="295">
        <v>-6.4665127020784946E-2</v>
      </c>
    </row>
    <row r="117" spans="1:28">
      <c r="A117" s="8"/>
      <c r="B117" s="451" t="s">
        <v>267</v>
      </c>
      <c r="C117" s="476"/>
      <c r="D117" s="476"/>
      <c r="E117" s="476"/>
      <c r="F117" s="476"/>
      <c r="G117" s="476"/>
      <c r="H117" s="476"/>
      <c r="I117" s="476"/>
      <c r="J117" s="476"/>
      <c r="K117" s="476"/>
      <c r="L117" s="476"/>
      <c r="M117" s="476"/>
      <c r="N117" s="476"/>
      <c r="O117" s="476"/>
      <c r="P117" s="476"/>
      <c r="Q117" s="476"/>
      <c r="R117" s="476"/>
      <c r="S117" s="476"/>
      <c r="T117" s="476"/>
      <c r="U117" s="476"/>
      <c r="V117" s="476"/>
      <c r="W117" s="476"/>
      <c r="X117" s="476"/>
      <c r="Y117" s="295"/>
      <c r="Z117" s="295"/>
      <c r="AA117" s="295"/>
      <c r="AB117" s="295"/>
    </row>
    <row r="118" spans="1:28">
      <c r="A118" s="8"/>
      <c r="B118" s="451" t="s">
        <v>302</v>
      </c>
      <c r="Y118" s="295"/>
      <c r="Z118" s="295"/>
      <c r="AA118" s="295"/>
      <c r="AB118" s="295"/>
    </row>
    <row r="120" spans="1:28">
      <c r="Y120" s="324"/>
      <c r="Z120" s="324"/>
      <c r="AA120" s="324"/>
      <c r="AB120" s="324"/>
    </row>
    <row r="121" spans="1:28">
      <c r="Y121" s="324"/>
      <c r="Z121" s="324"/>
      <c r="AA121" s="324"/>
      <c r="AB121" s="324"/>
    </row>
    <row r="122" spans="1:28">
      <c r="Y122" s="324"/>
      <c r="Z122" s="324"/>
      <c r="AA122" s="324"/>
      <c r="AB122" s="324"/>
    </row>
    <row r="123" spans="1:28">
      <c r="Y123" s="324"/>
      <c r="Z123" s="324"/>
      <c r="AA123" s="324"/>
      <c r="AB123" s="324"/>
    </row>
    <row r="124" spans="1:28">
      <c r="Y124" s="324"/>
      <c r="Z124" s="324"/>
      <c r="AA124" s="324"/>
      <c r="AB124" s="324"/>
    </row>
    <row r="125" spans="1:28">
      <c r="Y125" s="324"/>
      <c r="Z125" s="324"/>
      <c r="AA125" s="324"/>
      <c r="AB125" s="324"/>
    </row>
    <row r="126" spans="1:28">
      <c r="Y126" s="324"/>
      <c r="Z126" s="324"/>
      <c r="AA126" s="324"/>
      <c r="AB126" s="324"/>
    </row>
    <row r="127" spans="1:28">
      <c r="Y127" s="324"/>
      <c r="Z127" s="324"/>
      <c r="AA127" s="324"/>
      <c r="AB127" s="324"/>
    </row>
    <row r="128" spans="1:28">
      <c r="Y128" s="324"/>
      <c r="Z128" s="324"/>
      <c r="AA128" s="324"/>
      <c r="AB128" s="324"/>
    </row>
    <row r="129" spans="25:28">
      <c r="Y129" s="324"/>
      <c r="Z129" s="324"/>
      <c r="AA129" s="324"/>
      <c r="AB129" s="324"/>
    </row>
    <row r="130" spans="25:28">
      <c r="Y130" s="324"/>
      <c r="Z130" s="324"/>
      <c r="AA130" s="324"/>
      <c r="AB130" s="324"/>
    </row>
    <row r="131" spans="25:28">
      <c r="Y131" s="324"/>
      <c r="Z131" s="324"/>
      <c r="AA131" s="324"/>
      <c r="AB131" s="324"/>
    </row>
    <row r="132" spans="25:28">
      <c r="Y132" s="324"/>
      <c r="Z132" s="324"/>
      <c r="AA132" s="324"/>
      <c r="AB132" s="324"/>
    </row>
    <row r="133" spans="25:28">
      <c r="Y133" s="324"/>
      <c r="Z133" s="324"/>
      <c r="AA133" s="324"/>
      <c r="AB133" s="324"/>
    </row>
    <row r="134" spans="25:28">
      <c r="Y134" s="324"/>
      <c r="Z134" s="324"/>
      <c r="AA134" s="324"/>
      <c r="AB134" s="324"/>
    </row>
    <row r="135" spans="25:28">
      <c r="Y135" s="324"/>
      <c r="Z135" s="324"/>
      <c r="AA135" s="324"/>
      <c r="AB135" s="324"/>
    </row>
    <row r="136" spans="25:28">
      <c r="Y136" s="324"/>
      <c r="Z136" s="324"/>
      <c r="AA136" s="324"/>
      <c r="AB136" s="324"/>
    </row>
    <row r="137" spans="25:28">
      <c r="Y137" s="324"/>
      <c r="Z137" s="324"/>
      <c r="AA137" s="324"/>
      <c r="AB137" s="324"/>
    </row>
    <row r="138" spans="25:28">
      <c r="Y138" s="324"/>
      <c r="Z138" s="324"/>
      <c r="AA138" s="324"/>
      <c r="AB138" s="324"/>
    </row>
    <row r="139" spans="25:28">
      <c r="Y139" s="324"/>
      <c r="Z139" s="324"/>
      <c r="AA139" s="324"/>
      <c r="AB139" s="324"/>
    </row>
    <row r="140" spans="25:28">
      <c r="Y140" s="324"/>
      <c r="Z140" s="324"/>
      <c r="AA140" s="324"/>
      <c r="AB140" s="324"/>
    </row>
    <row r="141" spans="25:28">
      <c r="Y141" s="324"/>
      <c r="Z141" s="324"/>
      <c r="AA141" s="324"/>
      <c r="AB141" s="324"/>
    </row>
    <row r="142" spans="25:28">
      <c r="Y142" s="324"/>
      <c r="Z142" s="324"/>
      <c r="AA142" s="324"/>
      <c r="AB142" s="324"/>
    </row>
    <row r="143" spans="25:28">
      <c r="Y143" s="324"/>
      <c r="Z143" s="324"/>
      <c r="AA143" s="324"/>
      <c r="AB143" s="324"/>
    </row>
    <row r="144" spans="25:28">
      <c r="Y144" s="324"/>
      <c r="Z144" s="324"/>
      <c r="AA144" s="324"/>
      <c r="AB144" s="324"/>
    </row>
    <row r="145" spans="25:28">
      <c r="Y145" s="324"/>
      <c r="Z145" s="324"/>
      <c r="AA145" s="324"/>
      <c r="AB145" s="324"/>
    </row>
    <row r="146" spans="25:28">
      <c r="Y146" s="324"/>
      <c r="Z146" s="324"/>
      <c r="AA146" s="324"/>
      <c r="AB146" s="324"/>
    </row>
    <row r="147" spans="25:28">
      <c r="Y147" s="324"/>
      <c r="Z147" s="324"/>
      <c r="AA147" s="324"/>
      <c r="AB147" s="324"/>
    </row>
    <row r="148" spans="25:28">
      <c r="Y148" s="324"/>
      <c r="Z148" s="324"/>
      <c r="AA148" s="324"/>
      <c r="AB148" s="324"/>
    </row>
    <row r="149" spans="25:28">
      <c r="Y149" s="324"/>
      <c r="Z149" s="324"/>
      <c r="AA149" s="324"/>
      <c r="AB149" s="324"/>
    </row>
  </sheetData>
  <mergeCells count="379">
    <mergeCell ref="AA112:AA113"/>
    <mergeCell ref="AB112:AB113"/>
    <mergeCell ref="AA72:AA73"/>
    <mergeCell ref="AB72:AB73"/>
    <mergeCell ref="AA80:AA81"/>
    <mergeCell ref="AB80:AB81"/>
    <mergeCell ref="AA88:AA89"/>
    <mergeCell ref="AB88:AB89"/>
    <mergeCell ref="AA96:AA97"/>
    <mergeCell ref="AB96:AB97"/>
    <mergeCell ref="AA104:AA105"/>
    <mergeCell ref="AB104:AB105"/>
    <mergeCell ref="AA32:AA33"/>
    <mergeCell ref="AB32:AB33"/>
    <mergeCell ref="AA40:AA41"/>
    <mergeCell ref="AB40:AB41"/>
    <mergeCell ref="AA48:AA49"/>
    <mergeCell ref="AB48:AB49"/>
    <mergeCell ref="AA56:AA57"/>
    <mergeCell ref="AB56:AB57"/>
    <mergeCell ref="AA64:AA65"/>
    <mergeCell ref="AB64:AB65"/>
    <mergeCell ref="T24:T25"/>
    <mergeCell ref="X24:X25"/>
    <mergeCell ref="Y24:Y25"/>
    <mergeCell ref="Z24:Z25"/>
    <mergeCell ref="AA6:AA7"/>
    <mergeCell ref="AB6:AB7"/>
    <mergeCell ref="AA16:AA17"/>
    <mergeCell ref="AB16:AB17"/>
    <mergeCell ref="AA24:AA25"/>
    <mergeCell ref="AB24:AB25"/>
    <mergeCell ref="U104:U105"/>
    <mergeCell ref="V104:V105"/>
    <mergeCell ref="W104:W105"/>
    <mergeCell ref="U112:U113"/>
    <mergeCell ref="V112:V113"/>
    <mergeCell ref="W112:W11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U80:U81"/>
    <mergeCell ref="V80:V81"/>
    <mergeCell ref="W80:W81"/>
    <mergeCell ref="U88:U89"/>
    <mergeCell ref="V88:V89"/>
    <mergeCell ref="W88:W89"/>
    <mergeCell ref="U96:U97"/>
    <mergeCell ref="V96:V97"/>
    <mergeCell ref="W96:W97"/>
    <mergeCell ref="U56:U57"/>
    <mergeCell ref="V56:V57"/>
    <mergeCell ref="W56:W57"/>
    <mergeCell ref="U64:U65"/>
    <mergeCell ref="V64:V65"/>
    <mergeCell ref="W64:W65"/>
    <mergeCell ref="U72:U73"/>
    <mergeCell ref="V72:V73"/>
    <mergeCell ref="W72:W73"/>
    <mergeCell ref="U32:U33"/>
    <mergeCell ref="V32:V33"/>
    <mergeCell ref="W32:W33"/>
    <mergeCell ref="U40:U41"/>
    <mergeCell ref="V40:V41"/>
    <mergeCell ref="W40:W41"/>
    <mergeCell ref="U48:U49"/>
    <mergeCell ref="V48:V49"/>
    <mergeCell ref="W48:W49"/>
    <mergeCell ref="U6:U7"/>
    <mergeCell ref="V6:V7"/>
    <mergeCell ref="W6:W7"/>
    <mergeCell ref="U16:U17"/>
    <mergeCell ref="V16:V17"/>
    <mergeCell ref="W16:W17"/>
    <mergeCell ref="U24:U25"/>
    <mergeCell ref="V24:V25"/>
    <mergeCell ref="W24:W25"/>
    <mergeCell ref="X72:X73"/>
    <mergeCell ref="X80:X81"/>
    <mergeCell ref="X88:X89"/>
    <mergeCell ref="X96:X97"/>
    <mergeCell ref="X104:X105"/>
    <mergeCell ref="X112:X113"/>
    <mergeCell ref="R56:R57"/>
    <mergeCell ref="R64:R65"/>
    <mergeCell ref="X6:X7"/>
    <mergeCell ref="X16:X17"/>
    <mergeCell ref="X32:X33"/>
    <mergeCell ref="X40:X41"/>
    <mergeCell ref="X48:X49"/>
    <mergeCell ref="X56:X57"/>
    <mergeCell ref="X64:X65"/>
    <mergeCell ref="S64:S65"/>
    <mergeCell ref="T64:T65"/>
    <mergeCell ref="S72:S73"/>
    <mergeCell ref="T72:T73"/>
    <mergeCell ref="S80:S81"/>
    <mergeCell ref="T80:T81"/>
    <mergeCell ref="S88:S89"/>
    <mergeCell ref="R72:R73"/>
    <mergeCell ref="R80:R81"/>
    <mergeCell ref="Q48:Q49"/>
    <mergeCell ref="Q56:Q57"/>
    <mergeCell ref="R88:R89"/>
    <mergeCell ref="R96:R97"/>
    <mergeCell ref="R104:R105"/>
    <mergeCell ref="R112:R113"/>
    <mergeCell ref="M6:M7"/>
    <mergeCell ref="M16:M17"/>
    <mergeCell ref="M32:M33"/>
    <mergeCell ref="M40:M41"/>
    <mergeCell ref="M48:M49"/>
    <mergeCell ref="M56:M57"/>
    <mergeCell ref="M64:M65"/>
    <mergeCell ref="M72:M73"/>
    <mergeCell ref="M80:M81"/>
    <mergeCell ref="M88:M89"/>
    <mergeCell ref="M96:M97"/>
    <mergeCell ref="M104:M105"/>
    <mergeCell ref="M112:M113"/>
    <mergeCell ref="R6:R7"/>
    <mergeCell ref="R16:R17"/>
    <mergeCell ref="R32:R33"/>
    <mergeCell ref="R40:R41"/>
    <mergeCell ref="R48:R49"/>
    <mergeCell ref="P6:P7"/>
    <mergeCell ref="P16:P17"/>
    <mergeCell ref="P32:P33"/>
    <mergeCell ref="P40:P41"/>
    <mergeCell ref="P48:P49"/>
    <mergeCell ref="P56:P57"/>
    <mergeCell ref="P64:P65"/>
    <mergeCell ref="P72:P73"/>
    <mergeCell ref="P80:P81"/>
    <mergeCell ref="L112:L113"/>
    <mergeCell ref="L56:L57"/>
    <mergeCell ref="L64:L65"/>
    <mergeCell ref="L72:L73"/>
    <mergeCell ref="L80:L81"/>
    <mergeCell ref="L88:L89"/>
    <mergeCell ref="I6:I7"/>
    <mergeCell ref="I16:I17"/>
    <mergeCell ref="I32:I33"/>
    <mergeCell ref="I40:I41"/>
    <mergeCell ref="I48:I49"/>
    <mergeCell ref="I56:I57"/>
    <mergeCell ref="I64:I65"/>
    <mergeCell ref="I72:I73"/>
    <mergeCell ref="I80:I81"/>
    <mergeCell ref="I88:I89"/>
    <mergeCell ref="I96:I97"/>
    <mergeCell ref="I104:I105"/>
    <mergeCell ref="I112:I113"/>
    <mergeCell ref="K72:K73"/>
    <mergeCell ref="K80:K81"/>
    <mergeCell ref="K88:K89"/>
    <mergeCell ref="K96:K97"/>
    <mergeCell ref="K104:K105"/>
    <mergeCell ref="D64:D65"/>
    <mergeCell ref="H64:H65"/>
    <mergeCell ref="J64:J65"/>
    <mergeCell ref="E64:E65"/>
    <mergeCell ref="E40:E41"/>
    <mergeCell ref="K6:K7"/>
    <mergeCell ref="K16:K17"/>
    <mergeCell ref="K32:K33"/>
    <mergeCell ref="K40:K41"/>
    <mergeCell ref="K48:K49"/>
    <mergeCell ref="K56:K57"/>
    <mergeCell ref="K64:K65"/>
    <mergeCell ref="G56:G57"/>
    <mergeCell ref="F48:F49"/>
    <mergeCell ref="G48:G49"/>
    <mergeCell ref="L6:L7"/>
    <mergeCell ref="L16:L17"/>
    <mergeCell ref="L32:L33"/>
    <mergeCell ref="L40:L41"/>
    <mergeCell ref="F40:F41"/>
    <mergeCell ref="G40:G41"/>
    <mergeCell ref="L48:L49"/>
    <mergeCell ref="L96:L97"/>
    <mergeCell ref="L104:L105"/>
    <mergeCell ref="H6:H7"/>
    <mergeCell ref="J6:J7"/>
    <mergeCell ref="F6:F7"/>
    <mergeCell ref="G6:G7"/>
    <mergeCell ref="B40:B41"/>
    <mergeCell ref="C16:C17"/>
    <mergeCell ref="D16:D17"/>
    <mergeCell ref="H16:H17"/>
    <mergeCell ref="J16:J17"/>
    <mergeCell ref="F16:F17"/>
    <mergeCell ref="G16:G17"/>
    <mergeCell ref="C40:C41"/>
    <mergeCell ref="D40:D41"/>
    <mergeCell ref="C64:C65"/>
    <mergeCell ref="B48:B49"/>
    <mergeCell ref="C48:C49"/>
    <mergeCell ref="D48:D49"/>
    <mergeCell ref="H48:H49"/>
    <mergeCell ref="J48:J49"/>
    <mergeCell ref="E48:E49"/>
    <mergeCell ref="B8:B9"/>
    <mergeCell ref="E6:E7"/>
    <mergeCell ref="E16:E17"/>
    <mergeCell ref="E32:E33"/>
    <mergeCell ref="B6:B7"/>
    <mergeCell ref="C6:C7"/>
    <mergeCell ref="D6:D7"/>
    <mergeCell ref="H40:H41"/>
    <mergeCell ref="J40:J41"/>
    <mergeCell ref="F32:F33"/>
    <mergeCell ref="G32:G33"/>
    <mergeCell ref="B32:B33"/>
    <mergeCell ref="C32:C33"/>
    <mergeCell ref="D32:D33"/>
    <mergeCell ref="H32:H33"/>
    <mergeCell ref="J32:J33"/>
    <mergeCell ref="B16:B17"/>
    <mergeCell ref="B56:B57"/>
    <mergeCell ref="C56:C57"/>
    <mergeCell ref="D56:D57"/>
    <mergeCell ref="H56:H57"/>
    <mergeCell ref="J56:J57"/>
    <mergeCell ref="E56:E57"/>
    <mergeCell ref="F56:F57"/>
    <mergeCell ref="B80:B81"/>
    <mergeCell ref="C80:C81"/>
    <mergeCell ref="D80:D81"/>
    <mergeCell ref="H80:H81"/>
    <mergeCell ref="J80:J81"/>
    <mergeCell ref="E80:E81"/>
    <mergeCell ref="B72:B73"/>
    <mergeCell ref="C72:C73"/>
    <mergeCell ref="D72:D73"/>
    <mergeCell ref="H72:H73"/>
    <mergeCell ref="J72:J73"/>
    <mergeCell ref="E72:E73"/>
    <mergeCell ref="F64:F65"/>
    <mergeCell ref="G64:G65"/>
    <mergeCell ref="F72:F73"/>
    <mergeCell ref="G72:G73"/>
    <mergeCell ref="B64:B65"/>
    <mergeCell ref="B88:B89"/>
    <mergeCell ref="C88:C89"/>
    <mergeCell ref="D88:D89"/>
    <mergeCell ref="H88:H89"/>
    <mergeCell ref="J88:J89"/>
    <mergeCell ref="E88:E89"/>
    <mergeCell ref="F88:F89"/>
    <mergeCell ref="G88:G89"/>
    <mergeCell ref="F80:F81"/>
    <mergeCell ref="G80:G81"/>
    <mergeCell ref="B96:B97"/>
    <mergeCell ref="C96:C97"/>
    <mergeCell ref="D96:D97"/>
    <mergeCell ref="H96:H97"/>
    <mergeCell ref="J96:J97"/>
    <mergeCell ref="E96:E97"/>
    <mergeCell ref="F96:F97"/>
    <mergeCell ref="G96:G97"/>
    <mergeCell ref="C112:C113"/>
    <mergeCell ref="D112:D113"/>
    <mergeCell ref="H112:H113"/>
    <mergeCell ref="J112:J113"/>
    <mergeCell ref="B104:B105"/>
    <mergeCell ref="C104:C105"/>
    <mergeCell ref="D104:D105"/>
    <mergeCell ref="H104:H105"/>
    <mergeCell ref="J104:J105"/>
    <mergeCell ref="B112:B113"/>
    <mergeCell ref="E104:E105"/>
    <mergeCell ref="E112:E113"/>
    <mergeCell ref="F104:F105"/>
    <mergeCell ref="G104:G105"/>
    <mergeCell ref="F112:F113"/>
    <mergeCell ref="G112:G113"/>
    <mergeCell ref="N40:N41"/>
    <mergeCell ref="O40:O41"/>
    <mergeCell ref="N48:N49"/>
    <mergeCell ref="O48:O49"/>
    <mergeCell ref="N56:N57"/>
    <mergeCell ref="O56:O57"/>
    <mergeCell ref="N6:N7"/>
    <mergeCell ref="O6:O7"/>
    <mergeCell ref="N16:N17"/>
    <mergeCell ref="O16:O17"/>
    <mergeCell ref="N32:N33"/>
    <mergeCell ref="O32:O33"/>
    <mergeCell ref="N112:N113"/>
    <mergeCell ref="O112:O113"/>
    <mergeCell ref="N88:N89"/>
    <mergeCell ref="O88:O89"/>
    <mergeCell ref="N96:N97"/>
    <mergeCell ref="O96:O97"/>
    <mergeCell ref="N104:N105"/>
    <mergeCell ref="O104:O105"/>
    <mergeCell ref="N64:N65"/>
    <mergeCell ref="O64:O65"/>
    <mergeCell ref="N72:N73"/>
    <mergeCell ref="O72:O73"/>
    <mergeCell ref="N80:N81"/>
    <mergeCell ref="O80:O81"/>
    <mergeCell ref="P104:P105"/>
    <mergeCell ref="P112:P113"/>
    <mergeCell ref="Q64:Q65"/>
    <mergeCell ref="Q72:Q73"/>
    <mergeCell ref="Q80:Q81"/>
    <mergeCell ref="Q88:Q89"/>
    <mergeCell ref="Q96:Q97"/>
    <mergeCell ref="Q104:Q105"/>
    <mergeCell ref="Q112:Q113"/>
    <mergeCell ref="P88:P89"/>
    <mergeCell ref="P96:P97"/>
    <mergeCell ref="T88:T89"/>
    <mergeCell ref="S96:S97"/>
    <mergeCell ref="T96:T97"/>
    <mergeCell ref="S104:S105"/>
    <mergeCell ref="T104:T105"/>
    <mergeCell ref="S112:S113"/>
    <mergeCell ref="T112:T113"/>
    <mergeCell ref="K112:K113"/>
    <mergeCell ref="Q6:Q7"/>
    <mergeCell ref="Q16:Q17"/>
    <mergeCell ref="Q32:Q33"/>
    <mergeCell ref="Q40:Q41"/>
    <mergeCell ref="S6:S7"/>
    <mergeCell ref="T6:T7"/>
    <mergeCell ref="S16:S17"/>
    <mergeCell ref="T16:T17"/>
    <mergeCell ref="S32:S33"/>
    <mergeCell ref="T32:T33"/>
    <mergeCell ref="S40:S41"/>
    <mergeCell ref="T40:T41"/>
    <mergeCell ref="S48:S49"/>
    <mergeCell ref="T48:T49"/>
    <mergeCell ref="S56:S57"/>
    <mergeCell ref="T56:T57"/>
    <mergeCell ref="Y6:Y7"/>
    <mergeCell ref="Z6:Z7"/>
    <mergeCell ref="Y16:Y17"/>
    <mergeCell ref="Z16:Z17"/>
    <mergeCell ref="Y32:Y33"/>
    <mergeCell ref="Z32:Z33"/>
    <mergeCell ref="Y40:Y41"/>
    <mergeCell ref="Z40:Z41"/>
    <mergeCell ref="Y48:Y49"/>
    <mergeCell ref="Z48:Z49"/>
    <mergeCell ref="Y96:Y97"/>
    <mergeCell ref="Z96:Z97"/>
    <mergeCell ref="Y104:Y105"/>
    <mergeCell ref="Z104:Z105"/>
    <mergeCell ref="Y112:Y113"/>
    <mergeCell ref="Z112:Z113"/>
    <mergeCell ref="Y56:Y57"/>
    <mergeCell ref="Z56:Z57"/>
    <mergeCell ref="Y64:Y65"/>
    <mergeCell ref="Z64:Z65"/>
    <mergeCell ref="Y72:Y73"/>
    <mergeCell ref="Z72:Z73"/>
    <mergeCell ref="Y80:Y81"/>
    <mergeCell ref="Z80:Z81"/>
    <mergeCell ref="Y88:Y89"/>
    <mergeCell ref="Z88:Z8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136"/>
  <sheetViews>
    <sheetView showGridLines="0" topLeftCell="A112" workbookViewId="0">
      <selection activeCell="B128" sqref="B128:B130"/>
    </sheetView>
  </sheetViews>
  <sheetFormatPr defaultRowHeight="15" outlineLevelCol="1"/>
  <cols>
    <col min="1" max="1" width="4" style="323" bestFit="1" customWidth="1"/>
    <col min="2" max="2" width="36.7109375" style="323" bestFit="1" customWidth="1"/>
    <col min="3" max="6" width="9.140625" style="324" hidden="1" customWidth="1" outlineLevel="1"/>
    <col min="7" max="7" width="9.140625" style="324" hidden="1" customWidth="1" outlineLevel="1" collapsed="1"/>
    <col min="8" max="14" width="9.140625" style="324" hidden="1" customWidth="1" outlineLevel="1"/>
    <col min="15" max="15" width="9.140625" style="324" customWidth="1" collapsed="1"/>
    <col min="16" max="19" width="9.140625" style="324" hidden="1" customWidth="1" outlineLevel="1"/>
    <col min="20" max="20" width="9.140625" style="324" customWidth="1" collapsed="1"/>
    <col min="21" max="16384" width="9.140625" style="323"/>
  </cols>
  <sheetData>
    <row r="6" spans="1:21">
      <c r="B6" s="592" t="s">
        <v>263</v>
      </c>
      <c r="C6" s="589" t="s">
        <v>138</v>
      </c>
      <c r="D6" s="589" t="s">
        <v>139</v>
      </c>
      <c r="E6" s="589" t="s">
        <v>140</v>
      </c>
      <c r="F6" s="589" t="s">
        <v>141</v>
      </c>
      <c r="G6" s="566" t="s">
        <v>214</v>
      </c>
      <c r="H6" s="566" t="s">
        <v>258</v>
      </c>
      <c r="I6" s="566" t="s">
        <v>259</v>
      </c>
      <c r="J6" s="589" t="s">
        <v>229</v>
      </c>
      <c r="K6" s="562">
        <v>2018</v>
      </c>
      <c r="L6" s="566" t="s">
        <v>216</v>
      </c>
      <c r="M6" s="566" t="s">
        <v>218</v>
      </c>
      <c r="N6" s="566" t="s">
        <v>235</v>
      </c>
      <c r="O6" s="590">
        <v>2018</v>
      </c>
      <c r="P6" s="566" t="s">
        <v>245</v>
      </c>
      <c r="Q6" s="566" t="s">
        <v>272</v>
      </c>
      <c r="R6" s="566" t="s">
        <v>278</v>
      </c>
      <c r="S6" s="566" t="s">
        <v>280</v>
      </c>
      <c r="T6" s="590">
        <v>2019</v>
      </c>
      <c r="U6" s="590" t="s">
        <v>286</v>
      </c>
    </row>
    <row r="7" spans="1:21">
      <c r="B7" s="592"/>
      <c r="C7" s="589"/>
      <c r="D7" s="589"/>
      <c r="E7" s="589"/>
      <c r="F7" s="589"/>
      <c r="G7" s="567"/>
      <c r="H7" s="567"/>
      <c r="I7" s="567"/>
      <c r="J7" s="589"/>
      <c r="K7" s="562"/>
      <c r="L7" s="567"/>
      <c r="M7" s="567"/>
      <c r="N7" s="567"/>
      <c r="O7" s="590"/>
      <c r="P7" s="567"/>
      <c r="Q7" s="567"/>
      <c r="R7" s="567"/>
      <c r="S7" s="567"/>
      <c r="T7" s="590"/>
      <c r="U7" s="590"/>
    </row>
    <row r="8" spans="1:21" s="8" customFormat="1" ht="12.75">
      <c r="B8" s="591" t="s">
        <v>172</v>
      </c>
      <c r="C8" s="447"/>
      <c r="D8" s="447"/>
      <c r="E8" s="447"/>
      <c r="F8" s="447"/>
      <c r="G8" s="448"/>
      <c r="H8" s="448"/>
      <c r="I8" s="448"/>
      <c r="J8" s="448"/>
      <c r="K8" s="447"/>
      <c r="L8" s="447"/>
      <c r="M8" s="447"/>
      <c r="N8" s="447"/>
      <c r="O8" s="447"/>
      <c r="P8" s="448"/>
      <c r="Q8" s="448"/>
      <c r="R8" s="448"/>
      <c r="S8" s="447"/>
      <c r="T8" s="447"/>
      <c r="U8" s="447"/>
    </row>
    <row r="9" spans="1:21" s="8" customFormat="1" ht="12.75">
      <c r="B9" s="591"/>
      <c r="C9" s="447"/>
      <c r="D9" s="447"/>
      <c r="E9" s="447"/>
      <c r="F9" s="447"/>
      <c r="G9" s="449"/>
      <c r="H9" s="449"/>
      <c r="I9" s="449"/>
      <c r="J9" s="449"/>
      <c r="K9" s="447"/>
      <c r="L9" s="447"/>
      <c r="M9" s="447"/>
      <c r="N9" s="447"/>
      <c r="O9" s="447"/>
      <c r="P9" s="449"/>
      <c r="Q9" s="449"/>
      <c r="R9" s="449"/>
      <c r="S9" s="447"/>
      <c r="T9" s="447"/>
      <c r="U9" s="447"/>
    </row>
    <row r="10" spans="1:21" s="8" customFormat="1" ht="12.75">
      <c r="B10" s="11" t="s">
        <v>121</v>
      </c>
      <c r="C10" s="450">
        <v>368.6</v>
      </c>
      <c r="D10" s="450">
        <v>327.39999999999998</v>
      </c>
      <c r="E10" s="450">
        <v>341.9</v>
      </c>
      <c r="F10" s="450">
        <v>369.9</v>
      </c>
      <c r="G10" s="450">
        <v>336.16899999999998</v>
      </c>
      <c r="H10" s="450"/>
      <c r="I10" s="450"/>
      <c r="J10" s="450"/>
      <c r="K10" s="450"/>
      <c r="L10" s="450">
        <v>307.791</v>
      </c>
      <c r="M10" s="450">
        <v>380.14499999999998</v>
      </c>
      <c r="N10" s="376">
        <v>346.73199999999997</v>
      </c>
      <c r="O10" s="376">
        <v>1370.837</v>
      </c>
      <c r="P10" s="450">
        <v>340.66300000000001</v>
      </c>
      <c r="Q10" s="450">
        <v>328.22500000000002</v>
      </c>
      <c r="R10" s="450">
        <v>380.43099999999998</v>
      </c>
      <c r="S10" s="376">
        <v>373.19800000000009</v>
      </c>
      <c r="T10" s="376">
        <v>1422.5170000000001</v>
      </c>
      <c r="U10" s="376">
        <v>302.41399999999999</v>
      </c>
    </row>
    <row r="11" spans="1:21" s="453" customFormat="1" ht="12.75">
      <c r="A11" s="8"/>
      <c r="B11" s="451" t="s">
        <v>266</v>
      </c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378"/>
      <c r="O11" s="378"/>
      <c r="P11" s="452"/>
      <c r="Q11" s="452"/>
      <c r="R11" s="452"/>
      <c r="S11" s="378"/>
      <c r="T11" s="378"/>
      <c r="U11" s="378"/>
    </row>
    <row r="12" spans="1:21" s="453" customFormat="1" ht="12.75">
      <c r="A12" s="8"/>
      <c r="B12" s="451" t="s">
        <v>265</v>
      </c>
      <c r="C12" s="454" t="e">
        <v>#REF!</v>
      </c>
      <c r="D12" s="454" t="e">
        <v>#REF!</v>
      </c>
      <c r="E12" s="454" t="e">
        <v>#REF!</v>
      </c>
      <c r="F12" s="455" t="e">
        <v>#REF!</v>
      </c>
      <c r="G12" s="456">
        <v>265.2</v>
      </c>
      <c r="H12" s="452"/>
      <c r="I12" s="452"/>
      <c r="J12" s="452"/>
      <c r="K12" s="452"/>
      <c r="L12" s="452">
        <v>236.8</v>
      </c>
      <c r="M12" s="456">
        <v>314.70000000000005</v>
      </c>
      <c r="N12" s="391">
        <v>287.39999999999986</v>
      </c>
      <c r="O12" s="391">
        <v>1104.0999999999999</v>
      </c>
      <c r="P12" s="456">
        <v>275.7</v>
      </c>
      <c r="Q12" s="456">
        <v>260.09999999999997</v>
      </c>
      <c r="R12" s="456">
        <v>296.80000000000007</v>
      </c>
      <c r="S12" s="391">
        <v>286.30000000000007</v>
      </c>
      <c r="T12" s="391">
        <v>1118.9000000000001</v>
      </c>
      <c r="U12" s="391">
        <v>238.8</v>
      </c>
    </row>
    <row r="13" spans="1:21" s="453" customFormat="1" ht="12.75">
      <c r="A13" s="8"/>
      <c r="B13" s="451" t="s">
        <v>264</v>
      </c>
      <c r="C13" s="452">
        <v>44.4</v>
      </c>
      <c r="D13" s="452">
        <v>43</v>
      </c>
      <c r="E13" s="452">
        <v>46</v>
      </c>
      <c r="F13" s="457" t="e">
        <v>#REF!</v>
      </c>
      <c r="G13" s="456">
        <v>62.4</v>
      </c>
      <c r="H13" s="452"/>
      <c r="I13" s="452"/>
      <c r="J13" s="452"/>
      <c r="K13" s="452"/>
      <c r="L13" s="452">
        <v>59.6</v>
      </c>
      <c r="M13" s="456">
        <v>67.599999999999994</v>
      </c>
      <c r="N13" s="391">
        <v>73.099999999999994</v>
      </c>
      <c r="O13" s="391">
        <v>262.7</v>
      </c>
      <c r="P13" s="456">
        <v>62.5</v>
      </c>
      <c r="Q13" s="456">
        <v>58.400000000000006</v>
      </c>
      <c r="R13" s="456">
        <v>71.799999999999983</v>
      </c>
      <c r="S13" s="391">
        <v>75.300000000000011</v>
      </c>
      <c r="T13" s="391">
        <v>268</v>
      </c>
      <c r="U13" s="391">
        <v>61.2</v>
      </c>
    </row>
    <row r="14" spans="1:21" s="453" customFormat="1" ht="12.75">
      <c r="A14" s="8"/>
      <c r="B14" s="451" t="s">
        <v>260</v>
      </c>
      <c r="C14" s="454">
        <v>120.2</v>
      </c>
      <c r="D14" s="454">
        <v>99.3</v>
      </c>
      <c r="E14" s="454">
        <v>124.8</v>
      </c>
      <c r="F14" s="455" t="e">
        <v>#REF!</v>
      </c>
      <c r="G14" s="456">
        <v>41.5</v>
      </c>
      <c r="H14" s="456">
        <v>0</v>
      </c>
      <c r="I14" s="456">
        <v>0</v>
      </c>
      <c r="J14" s="456">
        <v>0</v>
      </c>
      <c r="K14" s="456">
        <v>0</v>
      </c>
      <c r="L14" s="456">
        <v>39.5</v>
      </c>
      <c r="M14" s="456">
        <v>35</v>
      </c>
      <c r="N14" s="391">
        <v>20.300000000000011</v>
      </c>
      <c r="O14" s="391">
        <v>136.30000000000001</v>
      </c>
      <c r="P14" s="456">
        <v>31.8</v>
      </c>
      <c r="Q14" s="456">
        <v>36.5</v>
      </c>
      <c r="R14" s="456">
        <v>41.3</v>
      </c>
      <c r="S14" s="391">
        <v>41.400000000000006</v>
      </c>
      <c r="T14" s="391">
        <v>151</v>
      </c>
      <c r="U14" s="391">
        <v>31.9</v>
      </c>
    </row>
    <row r="15" spans="1:21" s="458" customFormat="1" ht="12.75">
      <c r="A15" s="8"/>
      <c r="B15" s="451" t="s">
        <v>267</v>
      </c>
      <c r="C15" s="454"/>
      <c r="D15" s="454"/>
      <c r="E15" s="454"/>
      <c r="F15" s="455"/>
      <c r="G15" s="455">
        <v>-33</v>
      </c>
      <c r="H15" s="452"/>
      <c r="I15" s="452"/>
      <c r="J15" s="452"/>
      <c r="K15" s="452"/>
      <c r="L15" s="452">
        <v>-28</v>
      </c>
      <c r="M15" s="455">
        <v>-37.200000000000003</v>
      </c>
      <c r="N15" s="348">
        <v>-34.100000000000009</v>
      </c>
      <c r="O15" s="348">
        <v>-132.30000000000001</v>
      </c>
      <c r="P15" s="455">
        <v>-29.3</v>
      </c>
      <c r="Q15" s="455">
        <v>-26.8</v>
      </c>
      <c r="R15" s="455">
        <v>-29.499999999999993</v>
      </c>
      <c r="S15" s="348">
        <v>-29.800000000000011</v>
      </c>
      <c r="T15" s="348">
        <v>-115.4</v>
      </c>
      <c r="U15" s="348">
        <v>-29.5</v>
      </c>
    </row>
    <row r="16" spans="1:21" s="458" customFormat="1" ht="12.75">
      <c r="A16" s="8"/>
      <c r="B16" s="451"/>
      <c r="C16" s="454"/>
      <c r="D16" s="454"/>
      <c r="E16" s="454"/>
      <c r="F16" s="455"/>
      <c r="G16" s="455"/>
      <c r="H16" s="452"/>
      <c r="I16" s="452"/>
      <c r="J16" s="452"/>
      <c r="K16" s="452"/>
      <c r="L16" s="452"/>
      <c r="M16" s="452"/>
      <c r="N16" s="378"/>
      <c r="O16" s="378"/>
      <c r="P16" s="455"/>
      <c r="Q16" s="455"/>
      <c r="R16" s="455"/>
      <c r="S16" s="378"/>
      <c r="T16" s="378"/>
      <c r="U16" s="378"/>
    </row>
    <row r="17" spans="1:21">
      <c r="A17" s="8"/>
      <c r="B17" s="451" t="s">
        <v>268</v>
      </c>
      <c r="C17" s="459"/>
      <c r="D17" s="459"/>
      <c r="E17" s="459"/>
      <c r="F17" s="459"/>
      <c r="G17" s="460"/>
      <c r="H17" s="460"/>
      <c r="I17" s="460"/>
      <c r="J17" s="460"/>
      <c r="K17" s="461"/>
      <c r="L17" s="461"/>
      <c r="M17" s="461"/>
      <c r="N17" s="461"/>
      <c r="O17" s="461"/>
      <c r="P17" s="460"/>
      <c r="Q17" s="460"/>
      <c r="R17" s="460"/>
      <c r="S17" s="461"/>
      <c r="T17" s="461"/>
      <c r="U17" s="461"/>
    </row>
    <row r="18" spans="1:21">
      <c r="A18" s="8"/>
      <c r="B18" s="591" t="s">
        <v>173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21">
      <c r="A19" s="8"/>
      <c r="B19" s="591"/>
      <c r="C19" s="462"/>
      <c r="D19" s="462"/>
      <c r="E19" s="462"/>
      <c r="F19" s="462"/>
      <c r="G19" s="463"/>
      <c r="H19" s="462"/>
      <c r="I19" s="462"/>
      <c r="J19" s="462"/>
      <c r="K19" s="462"/>
      <c r="L19" s="462"/>
      <c r="M19" s="462"/>
      <c r="N19" s="462"/>
      <c r="O19" s="462"/>
      <c r="P19" s="463"/>
      <c r="Q19" s="463"/>
      <c r="R19" s="463"/>
      <c r="S19" s="462"/>
      <c r="T19" s="462"/>
      <c r="U19" s="462"/>
    </row>
    <row r="20" spans="1:21" s="324" customFormat="1" ht="12.75">
      <c r="A20" s="8"/>
      <c r="B20" s="11" t="s">
        <v>130</v>
      </c>
      <c r="C20" s="464">
        <v>-253.8</v>
      </c>
      <c r="D20" s="464">
        <v>-221.5</v>
      </c>
      <c r="E20" s="464">
        <v>-236.2</v>
      </c>
      <c r="F20" s="464">
        <v>-351.4</v>
      </c>
      <c r="G20" s="464">
        <v>-225.203</v>
      </c>
      <c r="H20" s="464"/>
      <c r="I20" s="464"/>
      <c r="J20" s="464"/>
      <c r="K20" s="464"/>
      <c r="L20" s="464">
        <v>-199.94499999999999</v>
      </c>
      <c r="M20" s="464">
        <v>-262.274</v>
      </c>
      <c r="N20" s="392">
        <v>-258.26400000000001</v>
      </c>
      <c r="O20" s="392">
        <v>-945.68600000000004</v>
      </c>
      <c r="P20" s="464">
        <v>-243.28</v>
      </c>
      <c r="Q20" s="464">
        <v>-233.64400000000001</v>
      </c>
      <c r="R20" s="464">
        <v>-254.167</v>
      </c>
      <c r="S20" s="392">
        <v>-241.48599999999999</v>
      </c>
      <c r="T20" s="392">
        <v>-972.577</v>
      </c>
      <c r="U20" s="392">
        <v>-208.45699999999999</v>
      </c>
    </row>
    <row r="21" spans="1:21" s="465" customFormat="1">
      <c r="A21" s="8"/>
      <c r="B21" s="451" t="s">
        <v>266</v>
      </c>
      <c r="C21" s="455">
        <v>-109.1</v>
      </c>
      <c r="D21" s="455">
        <v>-95.2</v>
      </c>
      <c r="E21" s="455">
        <v>-94.6</v>
      </c>
      <c r="F21" s="455" t="e">
        <v>#REF!</v>
      </c>
      <c r="G21" s="455"/>
      <c r="H21" s="455"/>
      <c r="I21" s="455"/>
      <c r="J21" s="455"/>
      <c r="K21" s="455"/>
      <c r="L21" s="455"/>
      <c r="M21" s="455"/>
      <c r="N21" s="348"/>
      <c r="O21" s="348"/>
      <c r="P21" s="455"/>
      <c r="Q21" s="455"/>
      <c r="R21" s="455"/>
      <c r="S21" s="348"/>
      <c r="T21" s="348"/>
      <c r="U21" s="348"/>
    </row>
    <row r="22" spans="1:21" s="465" customFormat="1">
      <c r="A22" s="8"/>
      <c r="B22" s="451" t="s">
        <v>265</v>
      </c>
      <c r="C22" s="455">
        <v>-144.69999999999999</v>
      </c>
      <c r="D22" s="455">
        <v>-126.3</v>
      </c>
      <c r="E22" s="455">
        <v>-141.6</v>
      </c>
      <c r="F22" s="455" t="e">
        <v>#REF!</v>
      </c>
      <c r="G22" s="455">
        <v>-195.2</v>
      </c>
      <c r="H22" s="455"/>
      <c r="I22" s="455"/>
      <c r="J22" s="455"/>
      <c r="K22" s="455"/>
      <c r="L22" s="455">
        <v>-167.5</v>
      </c>
      <c r="M22" s="455">
        <v>-238.59999999999997</v>
      </c>
      <c r="N22" s="348">
        <v>-231.20000000000005</v>
      </c>
      <c r="O22" s="348">
        <v>-832.5</v>
      </c>
      <c r="P22" s="455">
        <v>-215.4</v>
      </c>
      <c r="Q22" s="455">
        <v>-204.79999999999998</v>
      </c>
      <c r="R22" s="455">
        <v>-216.8</v>
      </c>
      <c r="S22" s="348">
        <v>-210.89999999999998</v>
      </c>
      <c r="T22" s="348">
        <v>-847.9</v>
      </c>
      <c r="U22" s="348">
        <v>-185.6</v>
      </c>
    </row>
    <row r="23" spans="1:21" s="465" customFormat="1">
      <c r="A23" s="8"/>
      <c r="B23" s="451" t="s">
        <v>264</v>
      </c>
      <c r="C23" s="455">
        <v>-20.6</v>
      </c>
      <c r="D23" s="455">
        <v>-18.8</v>
      </c>
      <c r="E23" s="455">
        <v>-21.5</v>
      </c>
      <c r="F23" s="455" t="e">
        <v>#REF!</v>
      </c>
      <c r="G23" s="455">
        <v>-30.4</v>
      </c>
      <c r="H23" s="455"/>
      <c r="I23" s="455"/>
      <c r="J23" s="455"/>
      <c r="K23" s="455"/>
      <c r="L23" s="455">
        <v>-27.700000000000003</v>
      </c>
      <c r="M23" s="455">
        <v>-34.1</v>
      </c>
      <c r="N23" s="348">
        <v>-33.5</v>
      </c>
      <c r="O23" s="348">
        <v>-125.7</v>
      </c>
      <c r="P23" s="455">
        <v>-30</v>
      </c>
      <c r="Q23" s="455">
        <v>-27</v>
      </c>
      <c r="R23" s="455">
        <v>-36</v>
      </c>
      <c r="S23" s="348">
        <v>-35.699999999999989</v>
      </c>
      <c r="T23" s="348">
        <v>-128.69999999999999</v>
      </c>
      <c r="U23" s="348">
        <v>-29.7</v>
      </c>
    </row>
    <row r="24" spans="1:21" s="465" customFormat="1">
      <c r="A24" s="8"/>
      <c r="B24" s="451" t="s">
        <v>260</v>
      </c>
      <c r="C24" s="455">
        <v>-124.1</v>
      </c>
      <c r="D24" s="455">
        <v>-107.5</v>
      </c>
      <c r="E24" s="455">
        <v>-120.1</v>
      </c>
      <c r="F24" s="455" t="e">
        <v>#REF!</v>
      </c>
      <c r="G24" s="455">
        <v>-32.6</v>
      </c>
      <c r="H24" s="455"/>
      <c r="I24" s="455"/>
      <c r="J24" s="455"/>
      <c r="K24" s="455"/>
      <c r="L24" s="455">
        <v>-32.300000000000004</v>
      </c>
      <c r="M24" s="455">
        <v>-28.399999999999991</v>
      </c>
      <c r="N24" s="348">
        <v>-16.100000000000009</v>
      </c>
      <c r="O24" s="348">
        <v>-109.4</v>
      </c>
      <c r="P24" s="455">
        <v>-26.8</v>
      </c>
      <c r="Q24" s="455">
        <v>-28.499999999999996</v>
      </c>
      <c r="R24" s="455">
        <v>-30.900000000000006</v>
      </c>
      <c r="S24" s="348">
        <v>-24.700000000000003</v>
      </c>
      <c r="T24" s="348">
        <v>-110.9</v>
      </c>
      <c r="U24" s="348">
        <v>-22.6</v>
      </c>
    </row>
    <row r="25" spans="1:21" s="465" customFormat="1">
      <c r="A25" s="8"/>
      <c r="B25" s="451" t="s">
        <v>267</v>
      </c>
      <c r="C25" s="455"/>
      <c r="D25" s="455"/>
      <c r="E25" s="455"/>
      <c r="F25" s="455"/>
      <c r="G25" s="455">
        <v>33</v>
      </c>
      <c r="H25" s="455"/>
      <c r="I25" s="455"/>
      <c r="J25" s="455"/>
      <c r="K25" s="455"/>
      <c r="L25" s="455">
        <v>27.6</v>
      </c>
      <c r="M25" s="455">
        <v>38.800000000000004</v>
      </c>
      <c r="N25" s="348">
        <v>22.599999999999994</v>
      </c>
      <c r="O25" s="348">
        <v>122</v>
      </c>
      <c r="P25" s="455">
        <v>28.9</v>
      </c>
      <c r="Q25" s="455">
        <v>26.700000000000003</v>
      </c>
      <c r="R25" s="455">
        <v>29.499999999999993</v>
      </c>
      <c r="S25" s="348">
        <v>29.800000000000011</v>
      </c>
      <c r="T25" s="348">
        <v>114.9</v>
      </c>
      <c r="U25" s="348">
        <v>29.5</v>
      </c>
    </row>
    <row r="26" spans="1:21">
      <c r="A26" s="8"/>
      <c r="B26" s="451"/>
      <c r="C26" s="466"/>
      <c r="D26" s="466"/>
      <c r="E26" s="466"/>
      <c r="F26" s="466"/>
      <c r="G26" s="455"/>
      <c r="H26" s="455"/>
      <c r="I26" s="455"/>
      <c r="J26" s="455"/>
      <c r="K26" s="455"/>
      <c r="L26" s="455"/>
      <c r="M26" s="455"/>
      <c r="N26" s="348"/>
      <c r="O26" s="348"/>
      <c r="P26" s="455"/>
      <c r="Q26" s="455"/>
      <c r="R26" s="455"/>
      <c r="S26" s="348"/>
      <c r="T26" s="348"/>
      <c r="U26" s="348"/>
    </row>
    <row r="27" spans="1:21">
      <c r="A27" s="8"/>
      <c r="B27" s="451" t="s">
        <v>268</v>
      </c>
      <c r="C27" s="466"/>
      <c r="D27" s="466"/>
      <c r="E27" s="466"/>
      <c r="F27" s="466"/>
      <c r="G27" s="467"/>
      <c r="H27" s="467"/>
      <c r="I27" s="467"/>
      <c r="J27" s="455"/>
      <c r="K27" s="466"/>
      <c r="L27" s="466"/>
      <c r="M27" s="466"/>
      <c r="N27" s="349"/>
      <c r="O27" s="349"/>
      <c r="P27" s="467"/>
      <c r="Q27" s="467"/>
      <c r="R27" s="467"/>
      <c r="S27" s="349"/>
      <c r="T27" s="349"/>
      <c r="U27" s="349"/>
    </row>
    <row r="28" spans="1:21">
      <c r="A28" s="8"/>
      <c r="B28" s="591" t="s">
        <v>174</v>
      </c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527"/>
      <c r="O28" s="527"/>
      <c r="P28" s="468"/>
      <c r="Q28" s="468"/>
      <c r="R28" s="468"/>
      <c r="S28" s="527"/>
      <c r="T28" s="527"/>
      <c r="U28" s="527"/>
    </row>
    <row r="29" spans="1:21">
      <c r="A29" s="8"/>
      <c r="B29" s="591"/>
      <c r="C29" s="468"/>
      <c r="D29" s="468"/>
      <c r="E29" s="468"/>
      <c r="F29" s="468"/>
      <c r="G29" s="469"/>
      <c r="H29" s="469"/>
      <c r="I29" s="469"/>
      <c r="J29" s="469"/>
      <c r="K29" s="469"/>
      <c r="L29" s="469"/>
      <c r="M29" s="469"/>
      <c r="N29" s="528"/>
      <c r="O29" s="528"/>
      <c r="P29" s="469"/>
      <c r="Q29" s="469"/>
      <c r="R29" s="469"/>
      <c r="S29" s="528"/>
      <c r="T29" s="528"/>
      <c r="U29" s="528"/>
    </row>
    <row r="30" spans="1:21">
      <c r="A30" s="8"/>
      <c r="B30" s="11" t="s">
        <v>131</v>
      </c>
      <c r="C30" s="450" t="e">
        <v>#REF!</v>
      </c>
      <c r="D30" s="450" t="e">
        <v>#REF!</v>
      </c>
      <c r="E30" s="450" t="e">
        <v>#REF!</v>
      </c>
      <c r="F30" s="450" t="e">
        <v>#REF!</v>
      </c>
      <c r="G30" s="450">
        <v>110.96599999999998</v>
      </c>
      <c r="H30" s="450">
        <v>0</v>
      </c>
      <c r="I30" s="450">
        <v>0</v>
      </c>
      <c r="J30" s="450">
        <v>0</v>
      </c>
      <c r="K30" s="450">
        <v>0</v>
      </c>
      <c r="L30" s="450">
        <v>107.846</v>
      </c>
      <c r="M30" s="450">
        <v>117.87099999999998</v>
      </c>
      <c r="N30" s="376">
        <v>88.467999999999961</v>
      </c>
      <c r="O30" s="376">
        <v>425.15099999999995</v>
      </c>
      <c r="P30" s="450">
        <v>97.38300000000001</v>
      </c>
      <c r="Q30" s="450">
        <v>94.581000000000017</v>
      </c>
      <c r="R30" s="450">
        <v>126.26399999999998</v>
      </c>
      <c r="S30" s="376">
        <v>131.7120000000001</v>
      </c>
      <c r="T30" s="376">
        <v>449.94000000000005</v>
      </c>
      <c r="U30" s="376">
        <v>93.956999999999994</v>
      </c>
    </row>
    <row r="31" spans="1:21" s="465" customFormat="1">
      <c r="A31" s="8"/>
      <c r="B31" s="451" t="s">
        <v>266</v>
      </c>
      <c r="C31" s="455">
        <v>11.100000000000009</v>
      </c>
      <c r="D31" s="455">
        <v>4.0999999999999943</v>
      </c>
      <c r="E31" s="455">
        <v>30.200000000000003</v>
      </c>
      <c r="F31" s="455" t="e">
        <v>#REF!</v>
      </c>
      <c r="G31" s="455"/>
      <c r="H31" s="455"/>
      <c r="I31" s="455"/>
      <c r="J31" s="455"/>
      <c r="K31" s="455"/>
      <c r="L31" s="455"/>
      <c r="M31" s="455"/>
      <c r="N31" s="348"/>
      <c r="O31" s="348"/>
      <c r="P31" s="455"/>
      <c r="Q31" s="455"/>
      <c r="R31" s="455"/>
      <c r="S31" s="348"/>
      <c r="T31" s="348"/>
      <c r="U31" s="348"/>
    </row>
    <row r="32" spans="1:21" s="465" customFormat="1">
      <c r="A32" s="8"/>
      <c r="B32" s="451" t="s">
        <v>265</v>
      </c>
      <c r="C32" s="455" t="e">
        <v>#REF!</v>
      </c>
      <c r="D32" s="455" t="e">
        <v>#REF!</v>
      </c>
      <c r="E32" s="455" t="e">
        <v>#REF!</v>
      </c>
      <c r="F32" s="455" t="e">
        <v>#REF!</v>
      </c>
      <c r="G32" s="455">
        <v>70</v>
      </c>
      <c r="H32" s="455">
        <v>0</v>
      </c>
      <c r="I32" s="455">
        <v>0</v>
      </c>
      <c r="J32" s="455">
        <v>0</v>
      </c>
      <c r="K32" s="455">
        <v>0</v>
      </c>
      <c r="L32" s="455">
        <v>69.300000000000011</v>
      </c>
      <c r="M32" s="455">
        <v>76.10000000000008</v>
      </c>
      <c r="N32" s="348">
        <v>56.199999999999818</v>
      </c>
      <c r="O32" s="348">
        <v>271.59999999999991</v>
      </c>
      <c r="P32" s="455">
        <v>60.299999999999983</v>
      </c>
      <c r="Q32" s="455">
        <v>55.299999999999983</v>
      </c>
      <c r="R32" s="455">
        <v>80.000000000000057</v>
      </c>
      <c r="S32" s="348">
        <v>75.400000000000091</v>
      </c>
      <c r="T32" s="348">
        <v>271.00000000000011</v>
      </c>
      <c r="U32" s="348">
        <v>53.200000000000017</v>
      </c>
    </row>
    <row r="33" spans="1:21" s="465" customFormat="1">
      <c r="A33" s="8"/>
      <c r="B33" s="451" t="s">
        <v>264</v>
      </c>
      <c r="C33" s="455" t="e">
        <v>#REF!</v>
      </c>
      <c r="D33" s="455" t="e">
        <v>#REF!</v>
      </c>
      <c r="E33" s="455" t="e">
        <v>#REF!</v>
      </c>
      <c r="F33" s="455" t="e">
        <v>#REF!</v>
      </c>
      <c r="G33" s="455">
        <v>32</v>
      </c>
      <c r="H33" s="455">
        <v>0</v>
      </c>
      <c r="I33" s="455">
        <v>0</v>
      </c>
      <c r="J33" s="455">
        <v>0</v>
      </c>
      <c r="K33" s="455">
        <v>0</v>
      </c>
      <c r="L33" s="455">
        <v>31.9</v>
      </c>
      <c r="M33" s="455">
        <v>33.499999999999993</v>
      </c>
      <c r="N33" s="348">
        <v>39.599999999999994</v>
      </c>
      <c r="O33" s="348">
        <v>137</v>
      </c>
      <c r="P33" s="455">
        <v>32.5</v>
      </c>
      <c r="Q33" s="455">
        <v>31.400000000000006</v>
      </c>
      <c r="R33" s="455">
        <v>35.799999999999983</v>
      </c>
      <c r="S33" s="348">
        <v>39.600000000000023</v>
      </c>
      <c r="T33" s="348">
        <v>139.30000000000001</v>
      </c>
      <c r="U33" s="348">
        <v>31.500000000000004</v>
      </c>
    </row>
    <row r="34" spans="1:21" s="470" customFormat="1">
      <c r="A34" s="8"/>
      <c r="B34" s="451" t="s">
        <v>260</v>
      </c>
      <c r="C34" s="455" t="e">
        <v>#REF!</v>
      </c>
      <c r="D34" s="455" t="e">
        <v>#REF!</v>
      </c>
      <c r="E34" s="455" t="e">
        <v>#REF!</v>
      </c>
      <c r="F34" s="455" t="e">
        <v>#REF!</v>
      </c>
      <c r="G34" s="455">
        <v>8.8999999999999986</v>
      </c>
      <c r="H34" s="455">
        <v>0</v>
      </c>
      <c r="I34" s="455">
        <v>0</v>
      </c>
      <c r="J34" s="455">
        <v>0</v>
      </c>
      <c r="K34" s="455">
        <v>0</v>
      </c>
      <c r="L34" s="455">
        <v>7.1999999999999957</v>
      </c>
      <c r="M34" s="455">
        <v>6.6000000000000085</v>
      </c>
      <c r="N34" s="348">
        <v>4.2000000000000028</v>
      </c>
      <c r="O34" s="348">
        <v>26.900000000000006</v>
      </c>
      <c r="P34" s="455">
        <v>5</v>
      </c>
      <c r="Q34" s="455">
        <v>8.0000000000000036</v>
      </c>
      <c r="R34" s="455">
        <v>10.399999999999991</v>
      </c>
      <c r="S34" s="348">
        <v>16.700000000000003</v>
      </c>
      <c r="T34" s="348">
        <v>40.099999999999994</v>
      </c>
      <c r="U34" s="348">
        <v>9.2999999999999972</v>
      </c>
    </row>
    <row r="35" spans="1:21">
      <c r="A35" s="8"/>
      <c r="B35" s="451" t="s">
        <v>267</v>
      </c>
      <c r="C35" s="466"/>
      <c r="D35" s="466"/>
      <c r="E35" s="466"/>
      <c r="F35" s="466"/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-0.39999999999999858</v>
      </c>
      <c r="M35" s="455">
        <v>1.6000000000000014</v>
      </c>
      <c r="N35" s="348">
        <v>-11.500000000000014</v>
      </c>
      <c r="O35" s="348">
        <v>-10.300000000000011</v>
      </c>
      <c r="P35" s="455">
        <v>-0.40000000000000213</v>
      </c>
      <c r="Q35" s="455">
        <v>-9.9999999999997868E-2</v>
      </c>
      <c r="R35" s="455">
        <v>0</v>
      </c>
      <c r="S35" s="348">
        <v>0</v>
      </c>
      <c r="T35" s="348">
        <v>-0.5</v>
      </c>
      <c r="U35" s="348">
        <v>0</v>
      </c>
    </row>
    <row r="36" spans="1:21">
      <c r="A36" s="8"/>
      <c r="B36" s="451"/>
      <c r="C36" s="466"/>
      <c r="D36" s="466"/>
      <c r="E36" s="466"/>
      <c r="F36" s="466"/>
      <c r="G36" s="455"/>
      <c r="H36" s="455"/>
      <c r="I36" s="455"/>
      <c r="J36" s="455"/>
      <c r="K36" s="455"/>
      <c r="L36" s="455"/>
      <c r="M36" s="455"/>
      <c r="N36" s="348"/>
      <c r="O36" s="348"/>
      <c r="P36" s="455"/>
      <c r="Q36" s="455"/>
      <c r="R36" s="455"/>
      <c r="S36" s="348"/>
      <c r="T36" s="348"/>
      <c r="U36" s="348"/>
    </row>
    <row r="37" spans="1:21">
      <c r="A37" s="8"/>
      <c r="B37" s="451" t="s">
        <v>268</v>
      </c>
      <c r="C37" s="466"/>
      <c r="D37" s="466"/>
      <c r="E37" s="466"/>
      <c r="F37" s="466"/>
      <c r="G37" s="455"/>
      <c r="H37" s="455"/>
      <c r="I37" s="455"/>
      <c r="J37" s="455"/>
      <c r="K37" s="455"/>
      <c r="L37" s="455"/>
      <c r="M37" s="455"/>
      <c r="N37" s="348"/>
      <c r="O37" s="348"/>
      <c r="P37" s="455"/>
      <c r="Q37" s="455"/>
      <c r="R37" s="455"/>
      <c r="S37" s="348"/>
      <c r="T37" s="348"/>
      <c r="U37" s="348"/>
    </row>
    <row r="38" spans="1:21">
      <c r="A38" s="8"/>
      <c r="B38" s="591" t="s">
        <v>175</v>
      </c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</row>
    <row r="39" spans="1:21">
      <c r="A39" s="8"/>
      <c r="B39" s="591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</row>
    <row r="40" spans="1:21">
      <c r="A40" s="8"/>
      <c r="B40" s="11" t="s">
        <v>132</v>
      </c>
      <c r="C40" s="383" t="e">
        <v>#REF!</v>
      </c>
      <c r="D40" s="383" t="e">
        <v>#REF!</v>
      </c>
      <c r="E40" s="383" t="e">
        <v>#REF!</v>
      </c>
      <c r="F40" s="383" t="e">
        <v>#REF!</v>
      </c>
      <c r="G40" s="383">
        <v>0.33008992500795725</v>
      </c>
      <c r="H40" s="383" t="e">
        <v>#DIV/0!</v>
      </c>
      <c r="I40" s="383" t="e">
        <v>#DIV/0!</v>
      </c>
      <c r="J40" s="383" t="e">
        <v>#DIV/0!</v>
      </c>
      <c r="K40" s="383" t="e">
        <v>#DIV/0!</v>
      </c>
      <c r="L40" s="383">
        <v>0.35038711333339834</v>
      </c>
      <c r="M40" s="383">
        <v>0.31006852648331557</v>
      </c>
      <c r="N40" s="383">
        <v>0.25514806824867614</v>
      </c>
      <c r="O40" s="383">
        <v>0.31013971755941805</v>
      </c>
      <c r="P40" s="383">
        <v>0.28586315508288251</v>
      </c>
      <c r="Q40" s="383">
        <v>0.28815903724579178</v>
      </c>
      <c r="R40" s="383">
        <v>0.33189724286401473</v>
      </c>
      <c r="S40" s="383">
        <v>0.35292793637693681</v>
      </c>
      <c r="T40" s="383">
        <v>0.31629850469273835</v>
      </c>
      <c r="U40" s="383">
        <v>0.31068998128393527</v>
      </c>
    </row>
    <row r="41" spans="1:21">
      <c r="A41" s="8"/>
      <c r="B41" s="451" t="s">
        <v>266</v>
      </c>
      <c r="C41" s="384">
        <v>9.2346089850249655E-2</v>
      </c>
      <c r="D41" s="384">
        <v>4.128902316213489E-2</v>
      </c>
      <c r="E41" s="384">
        <v>0.24198717948717952</v>
      </c>
      <c r="F41" s="384" t="e">
        <v>#REF!</v>
      </c>
      <c r="G41" s="471"/>
      <c r="H41" s="471"/>
      <c r="I41" s="471"/>
      <c r="J41" s="384"/>
      <c r="K41" s="384"/>
      <c r="L41" s="384"/>
      <c r="M41" s="384"/>
      <c r="N41" s="384"/>
      <c r="O41" s="384"/>
      <c r="P41" s="471"/>
      <c r="Q41" s="471"/>
      <c r="R41" s="471"/>
      <c r="S41" s="384"/>
      <c r="T41" s="384"/>
      <c r="U41" s="384"/>
    </row>
    <row r="42" spans="1:21">
      <c r="A42" s="8"/>
      <c r="B42" s="451" t="s">
        <v>265</v>
      </c>
      <c r="C42" s="384" t="e">
        <v>#REF!</v>
      </c>
      <c r="D42" s="384" t="e">
        <v>#REF!</v>
      </c>
      <c r="E42" s="384" t="e">
        <v>#REF!</v>
      </c>
      <c r="F42" s="384" t="e">
        <v>#REF!</v>
      </c>
      <c r="G42" s="384">
        <v>0.26395173453996984</v>
      </c>
      <c r="H42" s="384" t="e">
        <v>#DIV/0!</v>
      </c>
      <c r="I42" s="384" t="e">
        <v>#DIV/0!</v>
      </c>
      <c r="J42" s="384" t="e">
        <v>#DIV/0!</v>
      </c>
      <c r="K42" s="384" t="e">
        <v>#DIV/0!</v>
      </c>
      <c r="L42" s="384">
        <v>0.29265202702702708</v>
      </c>
      <c r="M42" s="384">
        <v>0.24181760406736597</v>
      </c>
      <c r="N42" s="384">
        <v>0.19554627696590066</v>
      </c>
      <c r="O42" s="384">
        <v>0.24599221085046638</v>
      </c>
      <c r="P42" s="384">
        <v>0.21871599564744282</v>
      </c>
      <c r="Q42" s="384">
        <v>0.21261053440984234</v>
      </c>
      <c r="R42" s="384">
        <v>0.26954177897574139</v>
      </c>
      <c r="S42" s="384">
        <v>0.26336011177086999</v>
      </c>
      <c r="T42" s="384">
        <v>0.24220216283850218</v>
      </c>
      <c r="U42" s="384">
        <v>0.22278056951423791</v>
      </c>
    </row>
    <row r="43" spans="1:21">
      <c r="A43" s="8"/>
      <c r="B43" s="451" t="s">
        <v>264</v>
      </c>
      <c r="C43" s="384" t="e">
        <v>#REF!</v>
      </c>
      <c r="D43" s="384" t="e">
        <v>#REF!</v>
      </c>
      <c r="E43" s="384" t="e">
        <v>#REF!</v>
      </c>
      <c r="F43" s="384" t="e">
        <v>#REF!</v>
      </c>
      <c r="G43" s="384">
        <v>0.51282051282051289</v>
      </c>
      <c r="H43" s="384" t="e">
        <v>#DIV/0!</v>
      </c>
      <c r="I43" s="384" t="e">
        <v>#DIV/0!</v>
      </c>
      <c r="J43" s="384" t="e">
        <v>#DIV/0!</v>
      </c>
      <c r="K43" s="384" t="e">
        <v>#DIV/0!</v>
      </c>
      <c r="L43" s="384">
        <v>0.53523489932885904</v>
      </c>
      <c r="M43" s="384">
        <v>0.49556213017751471</v>
      </c>
      <c r="N43" s="384">
        <v>0.54172366621067025</v>
      </c>
      <c r="O43" s="384">
        <v>0.5215074229158736</v>
      </c>
      <c r="P43" s="384">
        <v>0.52</v>
      </c>
      <c r="Q43" s="384">
        <v>0.53767123287671237</v>
      </c>
      <c r="R43" s="384">
        <v>0.49860724233983272</v>
      </c>
      <c r="S43" s="384">
        <v>0.52589641434262968</v>
      </c>
      <c r="T43" s="384">
        <v>0.51977611940298507</v>
      </c>
      <c r="U43" s="384">
        <v>0.51470588235294124</v>
      </c>
    </row>
    <row r="44" spans="1:21">
      <c r="A44" s="8"/>
      <c r="B44" s="451" t="s">
        <v>260</v>
      </c>
      <c r="C44" s="384" t="e">
        <v>#REF!</v>
      </c>
      <c r="D44" s="384" t="e">
        <v>#REF!</v>
      </c>
      <c r="E44" s="384" t="e">
        <v>#REF!</v>
      </c>
      <c r="F44" s="384" t="e">
        <v>#REF!</v>
      </c>
      <c r="G44" s="384">
        <v>0.21445783132530116</v>
      </c>
      <c r="H44" s="384" t="e">
        <v>#DIV/0!</v>
      </c>
      <c r="I44" s="384" t="e">
        <v>#DIV/0!</v>
      </c>
      <c r="J44" s="384" t="e">
        <v>#DIV/0!</v>
      </c>
      <c r="K44" s="384" t="e">
        <v>#DIV/0!</v>
      </c>
      <c r="L44" s="384">
        <v>0.18227848101265812</v>
      </c>
      <c r="M44" s="384">
        <v>0.18857142857142881</v>
      </c>
      <c r="N44" s="384">
        <v>0.20689655172413796</v>
      </c>
      <c r="O44" s="384">
        <v>0.19735876742479827</v>
      </c>
      <c r="P44" s="384">
        <v>0.15723270440251572</v>
      </c>
      <c r="Q44" s="384">
        <v>0.21917808219178092</v>
      </c>
      <c r="R44" s="384">
        <v>0.25181598062953975</v>
      </c>
      <c r="S44" s="384">
        <v>0.40338164251207731</v>
      </c>
      <c r="T44" s="384">
        <v>0.2655629139072847</v>
      </c>
      <c r="U44" s="384">
        <v>0.29153605015673972</v>
      </c>
    </row>
    <row r="45" spans="1:21">
      <c r="A45" s="8"/>
      <c r="B45" s="451" t="s">
        <v>267</v>
      </c>
      <c r="C45" s="384"/>
      <c r="D45" s="384"/>
      <c r="E45" s="384"/>
      <c r="F45" s="384"/>
      <c r="G45" s="384">
        <v>0</v>
      </c>
      <c r="H45" s="384" t="e">
        <v>#DIV/0!</v>
      </c>
      <c r="I45" s="384" t="e">
        <v>#DIV/0!</v>
      </c>
      <c r="J45" s="384" t="e">
        <v>#DIV/0!</v>
      </c>
      <c r="K45" s="384" t="e">
        <v>#DIV/0!</v>
      </c>
      <c r="L45" s="384">
        <v>1.4285714285714235E-2</v>
      </c>
      <c r="M45" s="384">
        <v>-4.3010752688172081E-2</v>
      </c>
      <c r="N45" s="384">
        <v>0.3372434017595311</v>
      </c>
      <c r="O45" s="384">
        <v>7.7853363567649367E-2</v>
      </c>
      <c r="P45" s="384">
        <v>1.3651877133105875E-2</v>
      </c>
      <c r="Q45" s="384">
        <v>3.7313432835820101E-3</v>
      </c>
      <c r="R45" s="384">
        <v>0</v>
      </c>
      <c r="S45" s="384">
        <v>0</v>
      </c>
      <c r="T45" s="384">
        <v>4.3327556325823222E-3</v>
      </c>
      <c r="U45" s="384">
        <v>0</v>
      </c>
    </row>
    <row r="46" spans="1:21">
      <c r="A46" s="8"/>
      <c r="B46" s="451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</row>
    <row r="47" spans="1:21">
      <c r="A47" s="8"/>
      <c r="B47" s="451" t="s">
        <v>268</v>
      </c>
      <c r="U47" s="324"/>
    </row>
    <row r="48" spans="1:21">
      <c r="A48" s="8"/>
      <c r="B48" s="591" t="s">
        <v>176</v>
      </c>
      <c r="C48" s="447"/>
      <c r="D48" s="447"/>
      <c r="E48" s="447"/>
      <c r="F48" s="447"/>
      <c r="G48" s="448"/>
      <c r="H48" s="448"/>
      <c r="I48" s="448"/>
      <c r="J48" s="448"/>
      <c r="K48" s="447"/>
      <c r="L48" s="447"/>
      <c r="M48" s="447"/>
      <c r="N48" s="447"/>
      <c r="O48" s="447"/>
      <c r="P48" s="448"/>
      <c r="Q48" s="448"/>
      <c r="R48" s="448"/>
      <c r="S48" s="447"/>
      <c r="T48" s="447"/>
      <c r="U48" s="447"/>
    </row>
    <row r="49" spans="1:21">
      <c r="A49" s="8"/>
      <c r="B49" s="591"/>
      <c r="C49" s="447"/>
      <c r="D49" s="447"/>
      <c r="E49" s="447"/>
      <c r="F49" s="447"/>
      <c r="G49" s="472"/>
      <c r="H49" s="472"/>
      <c r="I49" s="472"/>
      <c r="J49" s="472"/>
      <c r="K49" s="447"/>
      <c r="L49" s="447"/>
      <c r="M49" s="447"/>
      <c r="N49" s="447"/>
      <c r="O49" s="447"/>
      <c r="P49" s="472"/>
      <c r="Q49" s="472"/>
      <c r="R49" s="472"/>
      <c r="S49" s="447"/>
      <c r="T49" s="447"/>
      <c r="U49" s="447"/>
    </row>
    <row r="50" spans="1:21">
      <c r="A50" s="8"/>
      <c r="B50" s="11" t="s">
        <v>261</v>
      </c>
      <c r="C50" s="473">
        <v>0</v>
      </c>
      <c r="D50" s="473">
        <v>0</v>
      </c>
      <c r="E50" s="473">
        <v>0</v>
      </c>
      <c r="F50" s="473">
        <v>0</v>
      </c>
      <c r="G50" s="473">
        <v>-91.730999999999995</v>
      </c>
      <c r="H50" s="473"/>
      <c r="I50" s="473"/>
      <c r="J50" s="473"/>
      <c r="K50" s="473"/>
      <c r="L50" s="473">
        <v>-91.037999999999997</v>
      </c>
      <c r="M50" s="473">
        <v>-92.599000000000004</v>
      </c>
      <c r="N50" s="529">
        <v>-275.36799999999999</v>
      </c>
      <c r="O50" s="529">
        <v>-378.85799999999995</v>
      </c>
      <c r="P50" s="473">
        <v>-96.405000000000001</v>
      </c>
      <c r="Q50" s="473">
        <v>-94.503</v>
      </c>
      <c r="R50" s="473">
        <v>-102.508</v>
      </c>
      <c r="S50" s="529">
        <v>-89.534999999999982</v>
      </c>
      <c r="T50" s="529">
        <v>-382.95099999999996</v>
      </c>
      <c r="U50" s="529">
        <v>-97.64200000000001</v>
      </c>
    </row>
    <row r="51" spans="1:21">
      <c r="A51" s="8"/>
      <c r="B51" s="451" t="s">
        <v>266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348"/>
      <c r="O51" s="348"/>
      <c r="P51" s="455"/>
      <c r="Q51" s="455"/>
      <c r="R51" s="455"/>
      <c r="S51" s="348"/>
      <c r="T51" s="348"/>
      <c r="U51" s="348"/>
    </row>
    <row r="52" spans="1:21">
      <c r="A52" s="8"/>
      <c r="B52" s="451" t="s">
        <v>265</v>
      </c>
      <c r="C52" s="455"/>
      <c r="D52" s="455"/>
      <c r="E52" s="455"/>
      <c r="F52" s="455"/>
      <c r="G52" s="455">
        <v>-44.2</v>
      </c>
      <c r="H52" s="455"/>
      <c r="I52" s="455"/>
      <c r="J52" s="455"/>
      <c r="K52" s="455"/>
      <c r="L52" s="455">
        <v>-47</v>
      </c>
      <c r="M52" s="455">
        <v>-50.499999999999986</v>
      </c>
      <c r="N52" s="348">
        <v>-56.5</v>
      </c>
      <c r="O52" s="348">
        <v>-198.2</v>
      </c>
      <c r="P52" s="455">
        <v>-53.9</v>
      </c>
      <c r="Q52" s="455">
        <v>-51.300000000000004</v>
      </c>
      <c r="R52" s="455">
        <v>-57.499999999999986</v>
      </c>
      <c r="S52" s="348">
        <v>-39.900000000000006</v>
      </c>
      <c r="T52" s="348">
        <v>-202.6</v>
      </c>
      <c r="U52" s="348">
        <v>-47.1</v>
      </c>
    </row>
    <row r="53" spans="1:21">
      <c r="A53" s="8"/>
      <c r="B53" s="451" t="s">
        <v>264</v>
      </c>
      <c r="C53" s="455"/>
      <c r="D53" s="455"/>
      <c r="E53" s="455"/>
      <c r="F53" s="455"/>
      <c r="G53" s="455">
        <v>-33.700000000000003</v>
      </c>
      <c r="H53" s="455"/>
      <c r="I53" s="455"/>
      <c r="J53" s="455"/>
      <c r="K53" s="455"/>
      <c r="L53" s="455">
        <v>-33.599999999999994</v>
      </c>
      <c r="M53" s="455">
        <v>-36.299999999999997</v>
      </c>
      <c r="N53" s="348">
        <v>-40</v>
      </c>
      <c r="O53" s="348">
        <v>-143.6</v>
      </c>
      <c r="P53" s="455">
        <v>-35</v>
      </c>
      <c r="Q53" s="455">
        <v>-33.299999999999997</v>
      </c>
      <c r="R53" s="455">
        <v>-35.299999999999997</v>
      </c>
      <c r="S53" s="348">
        <v>-40.599999999999994</v>
      </c>
      <c r="T53" s="348">
        <v>-144.19999999999999</v>
      </c>
      <c r="U53" s="348">
        <v>-39.799999999999997</v>
      </c>
    </row>
    <row r="54" spans="1:21">
      <c r="A54" s="8"/>
      <c r="B54" s="451" t="s">
        <v>260</v>
      </c>
      <c r="C54" s="455"/>
      <c r="D54" s="455"/>
      <c r="E54" s="455"/>
      <c r="F54" s="455"/>
      <c r="G54" s="455">
        <v>-7.6</v>
      </c>
      <c r="H54" s="455"/>
      <c r="I54" s="455"/>
      <c r="J54" s="455"/>
      <c r="K54" s="455"/>
      <c r="L54" s="455">
        <v>-7.1</v>
      </c>
      <c r="M54" s="455">
        <v>-6.1999999999999993</v>
      </c>
      <c r="N54" s="348">
        <v>-4.4000000000000021</v>
      </c>
      <c r="O54" s="348">
        <v>-25.3</v>
      </c>
      <c r="P54" s="455">
        <v>-4.9000000000000004</v>
      </c>
      <c r="Q54" s="455">
        <v>-5.5</v>
      </c>
      <c r="R54" s="455">
        <v>-5.7999999999999989</v>
      </c>
      <c r="S54" s="348">
        <v>-6.1000000000000014</v>
      </c>
      <c r="T54" s="348">
        <v>-22.3</v>
      </c>
      <c r="U54" s="348">
        <v>-6.1</v>
      </c>
    </row>
    <row r="55" spans="1:21">
      <c r="A55" s="8"/>
      <c r="B55" s="451" t="s">
        <v>267</v>
      </c>
      <c r="C55" s="455"/>
      <c r="D55" s="455"/>
      <c r="E55" s="455"/>
      <c r="F55" s="455"/>
      <c r="G55" s="455">
        <v>-6.2</v>
      </c>
      <c r="H55" s="455"/>
      <c r="I55" s="455"/>
      <c r="J55" s="455"/>
      <c r="K55" s="455"/>
      <c r="L55" s="455">
        <v>-3.3999999999999995</v>
      </c>
      <c r="M55" s="455">
        <v>0.40000000000000036</v>
      </c>
      <c r="N55" s="348">
        <v>-2.6000000000000014</v>
      </c>
      <c r="O55" s="348">
        <v>-11.8</v>
      </c>
      <c r="P55" s="455">
        <v>-2.6</v>
      </c>
      <c r="Q55" s="455">
        <v>-4.4000000000000004</v>
      </c>
      <c r="R55" s="455">
        <v>-3.9000000000000004</v>
      </c>
      <c r="S55" s="348">
        <v>-3</v>
      </c>
      <c r="T55" s="348">
        <v>-13.9</v>
      </c>
      <c r="U55" s="348">
        <v>-4.7</v>
      </c>
    </row>
    <row r="56" spans="1:21">
      <c r="A56" s="8"/>
      <c r="B56" s="451"/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348"/>
      <c r="O56" s="348"/>
      <c r="P56" s="455"/>
      <c r="Q56" s="455"/>
      <c r="R56" s="455"/>
      <c r="S56" s="348"/>
      <c r="T56" s="348"/>
      <c r="U56" s="348"/>
    </row>
    <row r="57" spans="1:21">
      <c r="A57" s="8"/>
      <c r="B57" s="451" t="s">
        <v>268</v>
      </c>
      <c r="U57" s="324"/>
    </row>
    <row r="58" spans="1:21">
      <c r="A58" s="8"/>
      <c r="B58" s="591" t="s">
        <v>292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</row>
    <row r="59" spans="1:21">
      <c r="A59" s="8"/>
      <c r="B59" s="591"/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</row>
    <row r="60" spans="1:21">
      <c r="A60" s="8"/>
      <c r="B60" s="11" t="s">
        <v>292</v>
      </c>
      <c r="C60" s="473">
        <v>0</v>
      </c>
      <c r="D60" s="473">
        <v>0</v>
      </c>
      <c r="E60" s="473">
        <v>0</v>
      </c>
      <c r="F60" s="473">
        <v>0</v>
      </c>
      <c r="G60" s="473">
        <v>0</v>
      </c>
      <c r="H60" s="473"/>
      <c r="I60" s="473"/>
      <c r="J60" s="473"/>
      <c r="K60" s="473"/>
      <c r="L60" s="473">
        <v>0</v>
      </c>
      <c r="M60" s="473">
        <v>14.656000000000001</v>
      </c>
      <c r="N60" s="529">
        <v>0</v>
      </c>
      <c r="O60" s="529">
        <v>0</v>
      </c>
      <c r="P60" s="473">
        <v>0</v>
      </c>
      <c r="Q60" s="473">
        <v>0</v>
      </c>
      <c r="R60" s="473">
        <v>0</v>
      </c>
      <c r="S60" s="529">
        <v>-7.1589999999999998</v>
      </c>
      <c r="T60" s="529">
        <v>-7.1589999999999998</v>
      </c>
      <c r="U60" s="529">
        <v>-8.1999999999999993</v>
      </c>
    </row>
    <row r="61" spans="1:21">
      <c r="A61" s="8"/>
      <c r="B61" s="451" t="s">
        <v>266</v>
      </c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348"/>
      <c r="O61" s="348"/>
      <c r="P61" s="455"/>
      <c r="Q61" s="455"/>
      <c r="R61" s="455"/>
      <c r="S61" s="348"/>
      <c r="T61" s="348"/>
      <c r="U61" s="348"/>
    </row>
    <row r="62" spans="1:21">
      <c r="A62" s="8"/>
      <c r="B62" s="451" t="s">
        <v>265</v>
      </c>
      <c r="C62" s="455"/>
      <c r="D62" s="455"/>
      <c r="E62" s="455"/>
      <c r="F62" s="455"/>
      <c r="G62" s="455">
        <v>0</v>
      </c>
      <c r="H62" s="455"/>
      <c r="I62" s="455"/>
      <c r="J62" s="455"/>
      <c r="K62" s="455"/>
      <c r="L62" s="455">
        <v>0</v>
      </c>
      <c r="M62" s="455">
        <v>0</v>
      </c>
      <c r="N62" s="348">
        <v>0</v>
      </c>
      <c r="O62" s="348">
        <v>0</v>
      </c>
      <c r="P62" s="455"/>
      <c r="Q62" s="455">
        <v>0</v>
      </c>
      <c r="R62" s="455">
        <v>0</v>
      </c>
      <c r="S62" s="348"/>
      <c r="T62" s="348"/>
      <c r="U62" s="348"/>
    </row>
    <row r="63" spans="1:21">
      <c r="A63" s="8"/>
      <c r="B63" s="451" t="s">
        <v>264</v>
      </c>
      <c r="C63" s="455"/>
      <c r="D63" s="455"/>
      <c r="E63" s="455"/>
      <c r="F63" s="455"/>
      <c r="G63" s="455">
        <v>0</v>
      </c>
      <c r="H63" s="455"/>
      <c r="I63" s="455"/>
      <c r="J63" s="455"/>
      <c r="K63" s="455"/>
      <c r="L63" s="455">
        <v>0</v>
      </c>
      <c r="M63" s="455">
        <v>14.656000000000001</v>
      </c>
      <c r="N63" s="348">
        <v>0</v>
      </c>
      <c r="O63" s="348">
        <v>0</v>
      </c>
      <c r="P63" s="455"/>
      <c r="Q63" s="455">
        <v>0</v>
      </c>
      <c r="R63" s="455">
        <v>0</v>
      </c>
      <c r="S63" s="348"/>
      <c r="T63" s="348"/>
      <c r="U63" s="348"/>
    </row>
    <row r="64" spans="1:21">
      <c r="A64" s="8"/>
      <c r="B64" s="451" t="s">
        <v>260</v>
      </c>
      <c r="C64" s="455"/>
      <c r="D64" s="455"/>
      <c r="E64" s="455"/>
      <c r="F64" s="455"/>
      <c r="G64" s="455">
        <v>0</v>
      </c>
      <c r="H64" s="455"/>
      <c r="I64" s="455"/>
      <c r="J64" s="455"/>
      <c r="K64" s="455"/>
      <c r="L64" s="455">
        <v>0</v>
      </c>
      <c r="M64" s="455">
        <v>0</v>
      </c>
      <c r="N64" s="348"/>
      <c r="O64" s="348"/>
      <c r="P64" s="455"/>
      <c r="Q64" s="455">
        <v>0</v>
      </c>
      <c r="R64" s="455">
        <v>0</v>
      </c>
      <c r="S64" s="348"/>
      <c r="T64" s="348"/>
      <c r="U64" s="348"/>
    </row>
    <row r="65" spans="1:21">
      <c r="A65" s="8"/>
      <c r="B65" s="451" t="s">
        <v>267</v>
      </c>
      <c r="C65" s="455"/>
      <c r="D65" s="455"/>
      <c r="E65" s="455"/>
      <c r="F65" s="455"/>
      <c r="G65" s="455">
        <v>0</v>
      </c>
      <c r="H65" s="455"/>
      <c r="I65" s="455"/>
      <c r="J65" s="455"/>
      <c r="K65" s="455"/>
      <c r="L65" s="455">
        <v>0</v>
      </c>
      <c r="M65" s="455">
        <v>0</v>
      </c>
      <c r="N65" s="348"/>
      <c r="O65" s="348"/>
      <c r="P65" s="455"/>
      <c r="Q65" s="455">
        <v>0</v>
      </c>
      <c r="R65" s="455">
        <v>0</v>
      </c>
      <c r="S65" s="348">
        <v>-7.1589999999999998</v>
      </c>
      <c r="T65" s="348">
        <v>-7.1589999999999998</v>
      </c>
      <c r="U65" s="348">
        <v>-8.1999999999999993</v>
      </c>
    </row>
    <row r="66" spans="1:21">
      <c r="A66" s="8"/>
      <c r="B66" s="451" t="s">
        <v>269</v>
      </c>
      <c r="U66" s="324"/>
    </row>
    <row r="67" spans="1:21">
      <c r="A67" s="8"/>
      <c r="B67" s="451"/>
      <c r="U67" s="324"/>
    </row>
    <row r="68" spans="1:21">
      <c r="A68" s="8"/>
      <c r="B68" s="591" t="s">
        <v>298</v>
      </c>
      <c r="C68" s="591"/>
      <c r="D68" s="591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447"/>
    </row>
    <row r="69" spans="1:21">
      <c r="A69" s="8"/>
      <c r="B69" s="591"/>
      <c r="C69" s="591"/>
      <c r="D69" s="591"/>
      <c r="E69" s="591"/>
      <c r="F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447"/>
    </row>
    <row r="70" spans="1:21">
      <c r="A70" s="8"/>
      <c r="B70" s="11" t="s">
        <v>299</v>
      </c>
      <c r="C70" s="473">
        <v>0</v>
      </c>
      <c r="D70" s="473">
        <v>0</v>
      </c>
      <c r="E70" s="473">
        <v>0</v>
      </c>
      <c r="F70" s="473">
        <v>0</v>
      </c>
      <c r="G70" s="473">
        <v>0</v>
      </c>
      <c r="H70" s="473"/>
      <c r="I70" s="473"/>
      <c r="J70" s="473"/>
      <c r="K70" s="473"/>
      <c r="L70" s="473">
        <v>0</v>
      </c>
      <c r="M70" s="473">
        <v>14.656000000000001</v>
      </c>
      <c r="N70" s="529">
        <v>194.268</v>
      </c>
      <c r="O70" s="529"/>
      <c r="P70" s="473">
        <v>0</v>
      </c>
      <c r="Q70" s="473">
        <v>0</v>
      </c>
      <c r="R70" s="473">
        <v>0</v>
      </c>
      <c r="S70" s="529">
        <v>0</v>
      </c>
      <c r="T70" s="529">
        <v>0</v>
      </c>
      <c r="U70" s="529">
        <v>-42.9</v>
      </c>
    </row>
    <row r="71" spans="1:21">
      <c r="A71" s="8"/>
      <c r="B71" s="451" t="s">
        <v>266</v>
      </c>
      <c r="C71" s="455"/>
      <c r="D71" s="455"/>
      <c r="E71" s="455"/>
      <c r="F71" s="455"/>
      <c r="G71" s="455"/>
      <c r="H71" s="455"/>
      <c r="I71" s="455"/>
      <c r="J71" s="455"/>
      <c r="K71" s="455"/>
      <c r="L71" s="455"/>
      <c r="M71" s="455"/>
      <c r="N71" s="348"/>
      <c r="O71" s="348"/>
      <c r="P71" s="455"/>
      <c r="Q71" s="455"/>
      <c r="R71" s="455"/>
      <c r="S71" s="348"/>
      <c r="T71" s="348"/>
      <c r="U71" s="324"/>
    </row>
    <row r="72" spans="1:21">
      <c r="A72" s="8"/>
      <c r="B72" s="451" t="s">
        <v>265</v>
      </c>
      <c r="C72" s="455"/>
      <c r="D72" s="455"/>
      <c r="E72" s="455"/>
      <c r="F72" s="455"/>
      <c r="G72" s="455">
        <v>0</v>
      </c>
      <c r="H72" s="455"/>
      <c r="I72" s="455"/>
      <c r="J72" s="455"/>
      <c r="K72" s="455"/>
      <c r="L72" s="455">
        <v>0</v>
      </c>
      <c r="M72" s="455">
        <v>0</v>
      </c>
      <c r="N72" s="348">
        <v>194.268</v>
      </c>
      <c r="O72" s="348"/>
      <c r="P72" s="455"/>
      <c r="Q72" s="455">
        <v>0</v>
      </c>
      <c r="R72" s="455">
        <v>0</v>
      </c>
      <c r="S72" s="348"/>
      <c r="T72" s="348"/>
      <c r="U72" s="324"/>
    </row>
    <row r="73" spans="1:21">
      <c r="A73" s="8"/>
      <c r="B73" s="451" t="s">
        <v>264</v>
      </c>
      <c r="C73" s="455"/>
      <c r="D73" s="455"/>
      <c r="E73" s="455"/>
      <c r="F73" s="455"/>
      <c r="G73" s="455">
        <v>0</v>
      </c>
      <c r="H73" s="455"/>
      <c r="I73" s="455"/>
      <c r="J73" s="455"/>
      <c r="K73" s="455"/>
      <c r="L73" s="455">
        <v>0</v>
      </c>
      <c r="M73" s="455">
        <v>14.656000000000001</v>
      </c>
      <c r="N73" s="348">
        <v>0</v>
      </c>
      <c r="O73" s="348"/>
      <c r="P73" s="455"/>
      <c r="Q73" s="455">
        <v>0</v>
      </c>
      <c r="R73" s="455">
        <v>0</v>
      </c>
      <c r="S73" s="348"/>
      <c r="T73" s="348"/>
      <c r="U73" s="324"/>
    </row>
    <row r="74" spans="1:21">
      <c r="A74" s="8"/>
      <c r="B74" s="451" t="s">
        <v>260</v>
      </c>
      <c r="C74" s="455"/>
      <c r="D74" s="455"/>
      <c r="E74" s="455"/>
      <c r="F74" s="455"/>
      <c r="G74" s="455">
        <v>0</v>
      </c>
      <c r="H74" s="455"/>
      <c r="I74" s="455"/>
      <c r="J74" s="455"/>
      <c r="K74" s="455"/>
      <c r="L74" s="455">
        <v>0</v>
      </c>
      <c r="M74" s="455">
        <v>0</v>
      </c>
      <c r="N74" s="348"/>
      <c r="O74" s="348"/>
      <c r="P74" s="455"/>
      <c r="Q74" s="455">
        <v>0</v>
      </c>
      <c r="R74" s="455">
        <v>0</v>
      </c>
      <c r="S74" s="348"/>
      <c r="T74" s="348"/>
      <c r="U74" s="324"/>
    </row>
    <row r="75" spans="1:21">
      <c r="A75" s="8"/>
      <c r="B75" s="451" t="s">
        <v>267</v>
      </c>
      <c r="C75" s="455"/>
      <c r="D75" s="455"/>
      <c r="E75" s="455"/>
      <c r="F75" s="455"/>
      <c r="G75" s="455">
        <v>0</v>
      </c>
      <c r="H75" s="455"/>
      <c r="I75" s="455"/>
      <c r="J75" s="455"/>
      <c r="K75" s="455"/>
      <c r="L75" s="455">
        <v>0</v>
      </c>
      <c r="M75" s="455">
        <v>0</v>
      </c>
      <c r="N75" s="348"/>
      <c r="O75" s="348"/>
      <c r="P75" s="455"/>
      <c r="Q75" s="455">
        <v>0</v>
      </c>
      <c r="R75" s="455">
        <v>0</v>
      </c>
      <c r="S75" s="348"/>
      <c r="T75" s="348"/>
      <c r="U75" s="348">
        <v>-42.9</v>
      </c>
    </row>
    <row r="76" spans="1:21">
      <c r="A76" s="8"/>
      <c r="B76" s="451" t="s">
        <v>269</v>
      </c>
      <c r="U76" s="324"/>
    </row>
    <row r="77" spans="1:21">
      <c r="A77" s="8"/>
      <c r="B77" s="451"/>
      <c r="U77" s="324"/>
    </row>
    <row r="78" spans="1:21">
      <c r="A78" s="8"/>
      <c r="B78" s="591" t="s">
        <v>241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  <c r="P78" s="447"/>
      <c r="Q78" s="447"/>
      <c r="R78" s="447"/>
      <c r="S78" s="447"/>
      <c r="T78" s="447"/>
      <c r="U78" s="447"/>
    </row>
    <row r="79" spans="1:21">
      <c r="A79" s="8"/>
      <c r="B79" s="591"/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447"/>
      <c r="Q79" s="447"/>
      <c r="R79" s="447"/>
      <c r="S79" s="447"/>
      <c r="T79" s="447"/>
      <c r="U79" s="447"/>
    </row>
    <row r="80" spans="1:21">
      <c r="A80" s="8"/>
      <c r="B80" s="11" t="s">
        <v>241</v>
      </c>
      <c r="C80" s="473">
        <v>0</v>
      </c>
      <c r="D80" s="473">
        <v>0</v>
      </c>
      <c r="E80" s="473">
        <v>0</v>
      </c>
      <c r="F80" s="473">
        <v>0</v>
      </c>
      <c r="G80" s="473">
        <v>0</v>
      </c>
      <c r="H80" s="473"/>
      <c r="I80" s="473"/>
      <c r="J80" s="473"/>
      <c r="K80" s="473"/>
      <c r="L80" s="473">
        <v>0</v>
      </c>
      <c r="M80" s="473">
        <v>14.656000000000001</v>
      </c>
      <c r="N80" s="529">
        <v>194.268</v>
      </c>
      <c r="O80" s="529">
        <v>208.92400000000001</v>
      </c>
      <c r="P80" s="473">
        <v>0</v>
      </c>
      <c r="Q80" s="473">
        <v>0</v>
      </c>
      <c r="R80" s="473">
        <v>0</v>
      </c>
      <c r="S80" s="529">
        <v>0</v>
      </c>
      <c r="T80" s="529">
        <v>0</v>
      </c>
      <c r="U80" s="529">
        <v>0</v>
      </c>
    </row>
    <row r="81" spans="1:21">
      <c r="A81" s="8"/>
      <c r="B81" s="451" t="s">
        <v>266</v>
      </c>
      <c r="C81" s="455"/>
      <c r="D81" s="455"/>
      <c r="E81" s="455"/>
      <c r="F81" s="455"/>
      <c r="G81" s="455"/>
      <c r="H81" s="455"/>
      <c r="I81" s="455"/>
      <c r="J81" s="455"/>
      <c r="K81" s="455"/>
      <c r="L81" s="455"/>
      <c r="M81" s="455"/>
      <c r="N81" s="348"/>
      <c r="O81" s="348"/>
      <c r="P81" s="455"/>
      <c r="Q81" s="455"/>
      <c r="R81" s="455"/>
      <c r="S81" s="348"/>
      <c r="T81" s="348"/>
      <c r="U81" s="348"/>
    </row>
    <row r="82" spans="1:21">
      <c r="A82" s="8"/>
      <c r="B82" s="451" t="s">
        <v>265</v>
      </c>
      <c r="C82" s="455"/>
      <c r="D82" s="455"/>
      <c r="E82" s="455"/>
      <c r="F82" s="455"/>
      <c r="G82" s="455">
        <v>0</v>
      </c>
      <c r="H82" s="455"/>
      <c r="I82" s="455"/>
      <c r="J82" s="455"/>
      <c r="K82" s="455"/>
      <c r="L82" s="455">
        <v>0</v>
      </c>
      <c r="M82" s="455">
        <v>0</v>
      </c>
      <c r="N82" s="348">
        <v>194.268</v>
      </c>
      <c r="O82" s="348">
        <v>194.268</v>
      </c>
      <c r="P82" s="455"/>
      <c r="Q82" s="455">
        <v>0</v>
      </c>
      <c r="R82" s="455">
        <v>0</v>
      </c>
      <c r="S82" s="348"/>
      <c r="T82" s="348"/>
      <c r="U82" s="348"/>
    </row>
    <row r="83" spans="1:21">
      <c r="A83" s="8"/>
      <c r="B83" s="451" t="s">
        <v>264</v>
      </c>
      <c r="C83" s="455"/>
      <c r="D83" s="455"/>
      <c r="E83" s="455"/>
      <c r="F83" s="455"/>
      <c r="G83" s="455">
        <v>0</v>
      </c>
      <c r="H83" s="455"/>
      <c r="I83" s="455"/>
      <c r="J83" s="455"/>
      <c r="K83" s="455"/>
      <c r="L83" s="455">
        <v>0</v>
      </c>
      <c r="M83" s="455">
        <v>14.656000000000001</v>
      </c>
      <c r="N83" s="348">
        <v>0</v>
      </c>
      <c r="O83" s="348">
        <v>14.656000000000001</v>
      </c>
      <c r="P83" s="455"/>
      <c r="Q83" s="455">
        <v>0</v>
      </c>
      <c r="R83" s="455">
        <v>0</v>
      </c>
      <c r="S83" s="348"/>
      <c r="T83" s="348"/>
      <c r="U83" s="348"/>
    </row>
    <row r="84" spans="1:21">
      <c r="A84" s="8"/>
      <c r="B84" s="451" t="s">
        <v>260</v>
      </c>
      <c r="C84" s="455"/>
      <c r="D84" s="455"/>
      <c r="E84" s="455"/>
      <c r="F84" s="455"/>
      <c r="G84" s="455">
        <v>0</v>
      </c>
      <c r="H84" s="455"/>
      <c r="I84" s="455"/>
      <c r="J84" s="455"/>
      <c r="K84" s="455"/>
      <c r="L84" s="455">
        <v>0</v>
      </c>
      <c r="M84" s="455">
        <v>0</v>
      </c>
      <c r="N84" s="348"/>
      <c r="O84" s="348"/>
      <c r="P84" s="455"/>
      <c r="Q84" s="455">
        <v>0</v>
      </c>
      <c r="R84" s="455">
        <v>0</v>
      </c>
      <c r="S84" s="348"/>
      <c r="T84" s="348"/>
      <c r="U84" s="348"/>
    </row>
    <row r="85" spans="1:21">
      <c r="A85" s="8"/>
      <c r="B85" s="451" t="s">
        <v>267</v>
      </c>
      <c r="C85" s="455"/>
      <c r="D85" s="455"/>
      <c r="E85" s="455"/>
      <c r="F85" s="455"/>
      <c r="G85" s="455">
        <v>0</v>
      </c>
      <c r="H85" s="455"/>
      <c r="I85" s="455"/>
      <c r="J85" s="455"/>
      <c r="K85" s="455"/>
      <c r="L85" s="455">
        <v>0</v>
      </c>
      <c r="M85" s="455">
        <v>0</v>
      </c>
      <c r="N85" s="348"/>
      <c r="O85" s="348"/>
      <c r="P85" s="455"/>
      <c r="Q85" s="455">
        <v>0</v>
      </c>
      <c r="R85" s="455">
        <v>0</v>
      </c>
      <c r="S85" s="348"/>
      <c r="T85" s="348"/>
      <c r="U85" s="348"/>
    </row>
    <row r="86" spans="1:21">
      <c r="A86" s="8"/>
      <c r="B86" s="451" t="s">
        <v>269</v>
      </c>
      <c r="U86" s="324"/>
    </row>
    <row r="87" spans="1:21">
      <c r="A87" s="8"/>
      <c r="B87" s="451"/>
      <c r="U87" s="324"/>
    </row>
    <row r="88" spans="1:21">
      <c r="A88" s="8"/>
      <c r="B88" s="591" t="s">
        <v>178</v>
      </c>
      <c r="C88" s="447"/>
      <c r="D88" s="447"/>
      <c r="E88" s="447"/>
      <c r="F88" s="447"/>
      <c r="G88" s="448"/>
      <c r="H88" s="448"/>
      <c r="I88" s="448"/>
      <c r="J88" s="448"/>
      <c r="K88" s="447"/>
      <c r="L88" s="447"/>
      <c r="M88" s="447"/>
      <c r="N88" s="447"/>
      <c r="O88" s="447"/>
      <c r="P88" s="448"/>
      <c r="Q88" s="448"/>
      <c r="R88" s="448"/>
      <c r="S88" s="447"/>
      <c r="T88" s="447"/>
      <c r="U88" s="447"/>
    </row>
    <row r="89" spans="1:21">
      <c r="A89" s="8"/>
      <c r="B89" s="591"/>
      <c r="C89" s="447"/>
      <c r="D89" s="447"/>
      <c r="E89" s="447"/>
      <c r="F89" s="447"/>
      <c r="G89" s="472"/>
      <c r="H89" s="472"/>
      <c r="I89" s="472"/>
      <c r="J89" s="472"/>
      <c r="K89" s="447"/>
      <c r="L89" s="447"/>
      <c r="M89" s="447"/>
      <c r="N89" s="447"/>
      <c r="O89" s="447"/>
      <c r="P89" s="472"/>
      <c r="Q89" s="472"/>
      <c r="R89" s="472"/>
      <c r="S89" s="447"/>
      <c r="T89" s="447"/>
      <c r="U89" s="447"/>
    </row>
    <row r="90" spans="1:21">
      <c r="A90" s="8"/>
      <c r="B90" s="11" t="s">
        <v>179</v>
      </c>
      <c r="C90" s="473">
        <v>0</v>
      </c>
      <c r="D90" s="473">
        <v>0</v>
      </c>
      <c r="E90" s="473">
        <v>0</v>
      </c>
      <c r="F90" s="473">
        <v>0</v>
      </c>
      <c r="G90" s="473">
        <v>-0.86599999999999999</v>
      </c>
      <c r="H90" s="473"/>
      <c r="I90" s="473"/>
      <c r="J90" s="473"/>
      <c r="K90" s="473"/>
      <c r="L90" s="473">
        <v>0.97499999999999998</v>
      </c>
      <c r="M90" s="473">
        <v>-2.9380000000000006</v>
      </c>
      <c r="N90" s="529">
        <v>-2.8290000000000006</v>
      </c>
      <c r="O90" s="529">
        <v>6.1779999999999999</v>
      </c>
      <c r="P90" s="473">
        <v>8.6470000000000002</v>
      </c>
      <c r="Q90" s="473">
        <v>10.456</v>
      </c>
      <c r="R90" s="473">
        <v>4.8869999999999996</v>
      </c>
      <c r="S90" s="529">
        <v>-5.9369999999999976</v>
      </c>
      <c r="T90" s="529">
        <v>18.053000000000001</v>
      </c>
      <c r="U90" s="529">
        <v>2.1920000000000002</v>
      </c>
    </row>
    <row r="91" spans="1:21">
      <c r="A91" s="8"/>
      <c r="B91" s="451" t="s">
        <v>266</v>
      </c>
      <c r="C91" s="455"/>
      <c r="D91" s="455"/>
      <c r="E91" s="455"/>
      <c r="F91" s="455"/>
      <c r="G91" s="455"/>
      <c r="H91" s="455"/>
      <c r="I91" s="455"/>
      <c r="J91" s="455"/>
      <c r="K91" s="455"/>
      <c r="L91" s="455"/>
      <c r="M91" s="455"/>
      <c r="N91" s="348"/>
      <c r="O91" s="348"/>
      <c r="P91" s="455"/>
      <c r="Q91" s="455"/>
      <c r="R91" s="455"/>
      <c r="S91" s="348"/>
      <c r="T91" s="348"/>
      <c r="U91" s="348"/>
    </row>
    <row r="92" spans="1:21">
      <c r="A92" s="8"/>
      <c r="B92" s="451" t="s">
        <v>265</v>
      </c>
      <c r="C92" s="455"/>
      <c r="D92" s="455"/>
      <c r="E92" s="455"/>
      <c r="F92" s="455"/>
      <c r="G92" s="455">
        <v>0.8</v>
      </c>
      <c r="H92" s="455"/>
      <c r="I92" s="455"/>
      <c r="J92" s="455"/>
      <c r="K92" s="455"/>
      <c r="L92" s="455">
        <v>4.1000000000000005</v>
      </c>
      <c r="M92" s="455">
        <v>2.5999999999999996</v>
      </c>
      <c r="N92" s="348">
        <v>7</v>
      </c>
      <c r="O92" s="348">
        <v>14.5</v>
      </c>
      <c r="P92" s="455">
        <v>2.9</v>
      </c>
      <c r="Q92" s="455">
        <v>2.6999999999999997</v>
      </c>
      <c r="R92" s="455">
        <v>4.0999999999999996</v>
      </c>
      <c r="S92" s="348">
        <v>-4.9999999999999991</v>
      </c>
      <c r="T92" s="348">
        <v>4.7</v>
      </c>
      <c r="U92" s="348">
        <v>3.6</v>
      </c>
    </row>
    <row r="93" spans="1:21">
      <c r="A93" s="8"/>
      <c r="B93" s="451" t="s">
        <v>264</v>
      </c>
      <c r="C93" s="455"/>
      <c r="D93" s="455"/>
      <c r="E93" s="455"/>
      <c r="F93" s="455"/>
      <c r="G93" s="455">
        <v>-0.6</v>
      </c>
      <c r="H93" s="455"/>
      <c r="I93" s="455"/>
      <c r="J93" s="455"/>
      <c r="K93" s="455"/>
      <c r="L93" s="455">
        <v>0.8</v>
      </c>
      <c r="M93" s="455">
        <v>-4.3560000000000008</v>
      </c>
      <c r="N93" s="348">
        <v>5.3560000000000008</v>
      </c>
      <c r="O93" s="348">
        <v>1.2</v>
      </c>
      <c r="P93" s="455">
        <v>0.2</v>
      </c>
      <c r="Q93" s="455">
        <v>5.5</v>
      </c>
      <c r="R93" s="455">
        <v>0</v>
      </c>
      <c r="S93" s="348">
        <v>6.8</v>
      </c>
      <c r="T93" s="348">
        <v>12.5</v>
      </c>
      <c r="U93" s="348">
        <v>-1</v>
      </c>
    </row>
    <row r="94" spans="1:21">
      <c r="A94" s="8"/>
      <c r="B94" s="451" t="s">
        <v>260</v>
      </c>
      <c r="C94" s="455"/>
      <c r="D94" s="455"/>
      <c r="E94" s="455"/>
      <c r="F94" s="455"/>
      <c r="G94" s="455">
        <v>0</v>
      </c>
      <c r="H94" s="455"/>
      <c r="I94" s="455"/>
      <c r="J94" s="455"/>
      <c r="K94" s="455"/>
      <c r="L94" s="455">
        <v>0</v>
      </c>
      <c r="M94" s="455">
        <v>-0.2</v>
      </c>
      <c r="N94" s="348">
        <v>-2.5</v>
      </c>
      <c r="O94" s="348">
        <v>-2.7</v>
      </c>
      <c r="P94" s="455">
        <v>0</v>
      </c>
      <c r="Q94" s="455">
        <v>0</v>
      </c>
      <c r="R94" s="455">
        <v>-3.3</v>
      </c>
      <c r="S94" s="348">
        <v>-0.30000000000000027</v>
      </c>
      <c r="T94" s="348">
        <v>-3.6</v>
      </c>
      <c r="U94" s="348">
        <v>-0.8</v>
      </c>
    </row>
    <row r="95" spans="1:21">
      <c r="A95" s="8"/>
      <c r="B95" s="451" t="s">
        <v>267</v>
      </c>
      <c r="C95" s="455"/>
      <c r="D95" s="455"/>
      <c r="E95" s="455"/>
      <c r="F95" s="455"/>
      <c r="G95" s="455">
        <v>-1.1000000000000001</v>
      </c>
      <c r="H95" s="455"/>
      <c r="I95" s="455"/>
      <c r="J95" s="455"/>
      <c r="K95" s="455"/>
      <c r="L95" s="455">
        <v>-3.9</v>
      </c>
      <c r="M95" s="455">
        <v>-1</v>
      </c>
      <c r="N95" s="348">
        <v>-0.79999999999999982</v>
      </c>
      <c r="O95" s="348">
        <v>-6.8</v>
      </c>
      <c r="P95" s="455">
        <v>5.5</v>
      </c>
      <c r="Q95" s="455">
        <v>2.2999999999999998</v>
      </c>
      <c r="R95" s="455">
        <v>4.1000000000000005</v>
      </c>
      <c r="S95" s="348">
        <v>-7.4</v>
      </c>
      <c r="T95" s="348">
        <v>4.5</v>
      </c>
      <c r="U95" s="348">
        <v>0.4</v>
      </c>
    </row>
    <row r="96" spans="1:21">
      <c r="A96" s="8"/>
      <c r="B96" s="451" t="s">
        <v>269</v>
      </c>
      <c r="G96" s="474"/>
      <c r="H96" s="474"/>
      <c r="I96" s="474"/>
      <c r="J96" s="474"/>
      <c r="P96" s="474"/>
      <c r="Q96" s="474"/>
      <c r="R96" s="474"/>
      <c r="U96" s="324"/>
    </row>
    <row r="97" spans="1:21">
      <c r="A97" s="8"/>
      <c r="B97" s="451"/>
      <c r="G97" s="474"/>
      <c r="H97" s="474"/>
      <c r="I97" s="474"/>
      <c r="J97" s="474"/>
      <c r="P97" s="474"/>
      <c r="Q97" s="474"/>
      <c r="R97" s="474"/>
      <c r="U97" s="324"/>
    </row>
    <row r="98" spans="1:21">
      <c r="A98" s="8"/>
      <c r="B98" s="591" t="s">
        <v>180</v>
      </c>
      <c r="C98" s="447"/>
      <c r="D98" s="447"/>
      <c r="E98" s="447"/>
      <c r="F98" s="447"/>
      <c r="G98" s="447"/>
      <c r="H98" s="447"/>
      <c r="I98" s="447"/>
      <c r="J98" s="447"/>
      <c r="K98" s="447"/>
      <c r="L98" s="447"/>
      <c r="M98" s="447"/>
      <c r="N98" s="447"/>
      <c r="O98" s="447"/>
      <c r="P98" s="447"/>
      <c r="Q98" s="447"/>
      <c r="R98" s="447"/>
      <c r="S98" s="447"/>
      <c r="T98" s="447"/>
      <c r="U98" s="447"/>
    </row>
    <row r="99" spans="1:21">
      <c r="A99" s="8"/>
      <c r="B99" s="591"/>
      <c r="C99" s="447"/>
      <c r="D99" s="447"/>
      <c r="E99" s="447"/>
      <c r="F99" s="447"/>
      <c r="G99" s="447"/>
      <c r="H99" s="447"/>
      <c r="I99" s="447"/>
      <c r="J99" s="447"/>
      <c r="K99" s="447"/>
      <c r="L99" s="447"/>
      <c r="M99" s="447"/>
      <c r="N99" s="447"/>
      <c r="O99" s="447"/>
      <c r="P99" s="447"/>
      <c r="Q99" s="447"/>
      <c r="R99" s="447"/>
      <c r="S99" s="447"/>
      <c r="T99" s="447"/>
      <c r="U99" s="447"/>
    </row>
    <row r="100" spans="1:21">
      <c r="A100" s="8"/>
      <c r="B100" s="11" t="s">
        <v>181</v>
      </c>
      <c r="C100" s="473">
        <v>0</v>
      </c>
      <c r="D100" s="473">
        <v>0</v>
      </c>
      <c r="E100" s="473">
        <v>0</v>
      </c>
      <c r="F100" s="473">
        <v>0</v>
      </c>
      <c r="G100" s="473">
        <v>17.599999999999998</v>
      </c>
      <c r="H100" s="473">
        <v>0</v>
      </c>
      <c r="I100" s="473">
        <v>0</v>
      </c>
      <c r="J100" s="473">
        <v>0</v>
      </c>
      <c r="K100" s="473">
        <v>0</v>
      </c>
      <c r="L100" s="473">
        <v>18.399999999999999</v>
      </c>
      <c r="M100" s="473">
        <v>18.600000000000001</v>
      </c>
      <c r="N100" s="529">
        <v>21.999999999999996</v>
      </c>
      <c r="O100" s="529">
        <v>76.600000000000009</v>
      </c>
      <c r="P100" s="473">
        <v>25.900000000000002</v>
      </c>
      <c r="Q100" s="473">
        <v>28.1</v>
      </c>
      <c r="R100" s="473">
        <v>27.7</v>
      </c>
      <c r="S100" s="529">
        <v>10.999999999999996</v>
      </c>
      <c r="T100" s="529">
        <v>92.7</v>
      </c>
      <c r="U100" s="529">
        <v>21.900000000000002</v>
      </c>
    </row>
    <row r="101" spans="1:21">
      <c r="A101" s="8"/>
      <c r="B101" s="451" t="s">
        <v>266</v>
      </c>
      <c r="C101" s="455"/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348"/>
      <c r="O101" s="348"/>
      <c r="P101" s="455"/>
      <c r="Q101" s="455"/>
      <c r="R101" s="455"/>
      <c r="S101" s="348"/>
      <c r="T101" s="348"/>
      <c r="U101" s="348"/>
    </row>
    <row r="102" spans="1:21">
      <c r="A102" s="8"/>
      <c r="B102" s="451" t="s">
        <v>265</v>
      </c>
      <c r="C102" s="455">
        <v>0</v>
      </c>
      <c r="D102" s="455">
        <v>0</v>
      </c>
      <c r="E102" s="455">
        <v>0</v>
      </c>
      <c r="F102" s="455">
        <v>0</v>
      </c>
      <c r="G102" s="455">
        <v>16</v>
      </c>
      <c r="H102" s="455"/>
      <c r="I102" s="455"/>
      <c r="J102" s="455"/>
      <c r="K102" s="455"/>
      <c r="L102" s="455">
        <v>16.899999999999999</v>
      </c>
      <c r="M102" s="455">
        <v>17.200000000000003</v>
      </c>
      <c r="N102" s="348">
        <v>16.699999999999996</v>
      </c>
      <c r="O102" s="348">
        <v>66.8</v>
      </c>
      <c r="P102" s="455">
        <v>14.7</v>
      </c>
      <c r="Q102" s="455">
        <v>14.8</v>
      </c>
      <c r="R102" s="455">
        <v>15.100000000000001</v>
      </c>
      <c r="S102" s="348">
        <v>14.299999999999997</v>
      </c>
      <c r="T102" s="348">
        <v>58.9</v>
      </c>
      <c r="U102" s="348">
        <v>13.1</v>
      </c>
    </row>
    <row r="103" spans="1:21">
      <c r="A103" s="8"/>
      <c r="B103" s="451" t="s">
        <v>264</v>
      </c>
      <c r="C103" s="455"/>
      <c r="D103" s="455"/>
      <c r="E103" s="455"/>
      <c r="F103" s="455"/>
      <c r="G103" s="455">
        <v>0.8</v>
      </c>
      <c r="H103" s="455"/>
      <c r="I103" s="455"/>
      <c r="J103" s="455"/>
      <c r="K103" s="455"/>
      <c r="L103" s="455">
        <v>1.0999999999999999</v>
      </c>
      <c r="M103" s="455">
        <v>0.5</v>
      </c>
      <c r="N103" s="348">
        <v>1.3000000000000003</v>
      </c>
      <c r="O103" s="348">
        <v>3.7</v>
      </c>
      <c r="P103" s="455">
        <v>6.3</v>
      </c>
      <c r="Q103" s="455">
        <v>6.3</v>
      </c>
      <c r="R103" s="455">
        <v>6.2999999999999989</v>
      </c>
      <c r="S103" s="348">
        <v>4.4000000000000021</v>
      </c>
      <c r="T103" s="348">
        <v>23.3</v>
      </c>
      <c r="U103" s="348">
        <v>6.2</v>
      </c>
    </row>
    <row r="104" spans="1:21">
      <c r="A104" s="8"/>
      <c r="B104" s="451" t="s">
        <v>260</v>
      </c>
      <c r="C104" s="455"/>
      <c r="D104" s="455"/>
      <c r="E104" s="455"/>
      <c r="F104" s="455"/>
      <c r="G104" s="455">
        <v>0.4</v>
      </c>
      <c r="H104" s="455"/>
      <c r="I104" s="455"/>
      <c r="J104" s="455"/>
      <c r="K104" s="455"/>
      <c r="L104" s="455">
        <v>0.4</v>
      </c>
      <c r="M104" s="455">
        <v>0.39999999999999991</v>
      </c>
      <c r="N104" s="348">
        <v>4.2</v>
      </c>
      <c r="O104" s="348">
        <v>5.4</v>
      </c>
      <c r="P104" s="455">
        <v>1.3</v>
      </c>
      <c r="Q104" s="455">
        <v>1.5999999999999999</v>
      </c>
      <c r="R104" s="455">
        <v>1.5000000000000004</v>
      </c>
      <c r="S104" s="348">
        <v>1.5999999999999996</v>
      </c>
      <c r="T104" s="348">
        <v>6</v>
      </c>
      <c r="U104" s="348">
        <v>1.5</v>
      </c>
    </row>
    <row r="105" spans="1:21">
      <c r="A105" s="8"/>
      <c r="B105" s="451" t="s">
        <v>267</v>
      </c>
      <c r="C105" s="593" t="s">
        <v>262</v>
      </c>
      <c r="D105" s="593"/>
      <c r="E105" s="593"/>
      <c r="F105" s="593"/>
      <c r="G105" s="455">
        <v>0.4</v>
      </c>
      <c r="H105" s="455"/>
      <c r="I105" s="455"/>
      <c r="L105" s="324">
        <v>0</v>
      </c>
      <c r="M105" s="324">
        <v>0.5</v>
      </c>
      <c r="N105" s="324">
        <v>-0.20000000000000007</v>
      </c>
      <c r="O105" s="324">
        <v>0.7</v>
      </c>
      <c r="P105" s="455">
        <v>3.6</v>
      </c>
      <c r="Q105" s="455">
        <v>5.4</v>
      </c>
      <c r="R105" s="455">
        <v>4.8000000000000007</v>
      </c>
      <c r="S105" s="324">
        <v>-9.3000000000000007</v>
      </c>
      <c r="T105" s="324">
        <v>4.5</v>
      </c>
      <c r="U105" s="324">
        <v>1.1000000000000001</v>
      </c>
    </row>
    <row r="106" spans="1:21">
      <c r="A106" s="8"/>
      <c r="B106" s="451" t="s">
        <v>269</v>
      </c>
      <c r="C106" s="475"/>
      <c r="D106" s="475"/>
      <c r="E106" s="475"/>
      <c r="F106" s="475"/>
      <c r="G106" s="455"/>
      <c r="H106" s="455"/>
      <c r="I106" s="455"/>
      <c r="P106" s="455"/>
      <c r="Q106" s="455"/>
      <c r="R106" s="455"/>
      <c r="U106" s="324"/>
    </row>
    <row r="107" spans="1:21">
      <c r="A107" s="8"/>
      <c r="B107" s="451"/>
      <c r="C107" s="475"/>
      <c r="D107" s="475"/>
      <c r="E107" s="475"/>
      <c r="F107" s="475"/>
      <c r="G107" s="455"/>
      <c r="H107" s="455"/>
      <c r="I107" s="455"/>
      <c r="P107" s="455"/>
      <c r="Q107" s="455"/>
      <c r="R107" s="455"/>
      <c r="U107" s="324"/>
    </row>
    <row r="108" spans="1:21">
      <c r="A108" s="8"/>
      <c r="B108" s="591" t="s">
        <v>182</v>
      </c>
      <c r="C108" s="447"/>
      <c r="D108" s="447"/>
      <c r="E108" s="447"/>
      <c r="F108" s="447"/>
      <c r="G108" s="448"/>
      <c r="H108" s="448"/>
      <c r="I108" s="448"/>
      <c r="J108" s="448"/>
      <c r="K108" s="447"/>
      <c r="L108" s="447"/>
      <c r="M108" s="447"/>
      <c r="N108" s="447"/>
      <c r="O108" s="447"/>
      <c r="P108" s="448"/>
      <c r="Q108" s="448"/>
      <c r="R108" s="448"/>
      <c r="S108" s="447"/>
      <c r="T108" s="447"/>
      <c r="U108" s="447"/>
    </row>
    <row r="109" spans="1:21">
      <c r="A109" s="8"/>
      <c r="B109" s="591"/>
      <c r="C109" s="447"/>
      <c r="D109" s="447"/>
      <c r="E109" s="447"/>
      <c r="F109" s="447"/>
      <c r="G109" s="472"/>
      <c r="H109" s="472"/>
      <c r="I109" s="472"/>
      <c r="J109" s="472"/>
      <c r="K109" s="472"/>
      <c r="L109" s="472"/>
      <c r="M109" s="472"/>
      <c r="N109" s="472"/>
      <c r="O109" s="472"/>
      <c r="P109" s="472"/>
      <c r="Q109" s="472"/>
      <c r="R109" s="472"/>
      <c r="S109" s="472"/>
      <c r="T109" s="472"/>
      <c r="U109" s="472"/>
    </row>
    <row r="110" spans="1:21">
      <c r="A110" s="8"/>
      <c r="B110" s="11" t="s">
        <v>183</v>
      </c>
      <c r="C110" s="473" t="e">
        <v>#REF!</v>
      </c>
      <c r="D110" s="473" t="e">
        <v>#REF!</v>
      </c>
      <c r="E110" s="473" t="e">
        <v>#REF!</v>
      </c>
      <c r="F110" s="473" t="e">
        <v>#REF!</v>
      </c>
      <c r="G110" s="473">
        <v>18.368999999999986</v>
      </c>
      <c r="H110" s="473"/>
      <c r="I110" s="473"/>
      <c r="J110" s="473"/>
      <c r="K110" s="473"/>
      <c r="L110" s="473">
        <v>17.783000000000001</v>
      </c>
      <c r="M110" s="473">
        <v>36.989999999999981</v>
      </c>
      <c r="N110" s="529">
        <v>188.25300000000001</v>
      </c>
      <c r="O110" s="529">
        <v>261.39499999999998</v>
      </c>
      <c r="P110" s="473">
        <v>9.6250000000000142</v>
      </c>
      <c r="Q110" s="473">
        <v>10.53400000000002</v>
      </c>
      <c r="R110" s="473">
        <v>28.642999999999986</v>
      </c>
      <c r="S110" s="529">
        <v>29.081000000000117</v>
      </c>
      <c r="T110" s="529">
        <v>77.883000000000095</v>
      </c>
      <c r="U110" s="529">
        <v>-52.627000000000031</v>
      </c>
    </row>
    <row r="111" spans="1:21">
      <c r="A111" s="8"/>
      <c r="B111" s="451" t="s">
        <v>266</v>
      </c>
      <c r="C111" s="455">
        <v>11.100000000000009</v>
      </c>
      <c r="D111" s="455">
        <v>4.0999999999999943</v>
      </c>
      <c r="E111" s="455">
        <v>30.200000000000003</v>
      </c>
      <c r="F111" s="455" t="e">
        <v>#REF!</v>
      </c>
      <c r="G111" s="455"/>
      <c r="H111" s="455"/>
      <c r="I111" s="455"/>
      <c r="J111" s="455"/>
      <c r="K111" s="455"/>
      <c r="L111" s="455"/>
      <c r="M111" s="455"/>
      <c r="N111" s="348"/>
      <c r="O111" s="348"/>
      <c r="P111" s="455"/>
      <c r="Q111" s="455"/>
      <c r="R111" s="455"/>
      <c r="S111" s="348"/>
      <c r="T111" s="348"/>
      <c r="U111" s="348"/>
    </row>
    <row r="112" spans="1:21">
      <c r="A112" s="8"/>
      <c r="B112" s="451" t="s">
        <v>265</v>
      </c>
      <c r="C112" s="455" t="e">
        <v>#REF!</v>
      </c>
      <c r="D112" s="455" t="e">
        <v>#REF!</v>
      </c>
      <c r="E112" s="455" t="e">
        <v>#REF!</v>
      </c>
      <c r="F112" s="455" t="e">
        <v>#REF!</v>
      </c>
      <c r="G112" s="455">
        <v>26.599999999999998</v>
      </c>
      <c r="H112" s="455">
        <v>0</v>
      </c>
      <c r="I112" s="455">
        <v>0</v>
      </c>
      <c r="J112" s="455">
        <v>0</v>
      </c>
      <c r="K112" s="455">
        <v>0</v>
      </c>
      <c r="L112" s="455">
        <v>26.400000000000013</v>
      </c>
      <c r="M112" s="455">
        <v>28.200000000000095</v>
      </c>
      <c r="N112" s="348">
        <v>200.96799999999982</v>
      </c>
      <c r="O112" s="348">
        <v>282.16799999999989</v>
      </c>
      <c r="P112" s="455">
        <v>9.2999999999999847</v>
      </c>
      <c r="Q112" s="455">
        <v>6.699999999999978</v>
      </c>
      <c r="R112" s="455">
        <v>26.600000000000072</v>
      </c>
      <c r="S112" s="348">
        <v>30.500000000000085</v>
      </c>
      <c r="T112" s="348">
        <v>73.100000000000122</v>
      </c>
      <c r="U112" s="348">
        <v>9.7000000000000153</v>
      </c>
    </row>
    <row r="113" spans="1:21">
      <c r="A113" s="8"/>
      <c r="B113" s="451" t="s">
        <v>264</v>
      </c>
      <c r="C113" s="455" t="e">
        <v>#REF!</v>
      </c>
      <c r="D113" s="455" t="e">
        <v>#REF!</v>
      </c>
      <c r="E113" s="455" t="e">
        <v>#REF!</v>
      </c>
      <c r="F113" s="455" t="e">
        <v>#REF!</v>
      </c>
      <c r="G113" s="455">
        <v>-2.3000000000000029</v>
      </c>
      <c r="H113" s="455">
        <v>0</v>
      </c>
      <c r="I113" s="455">
        <v>0</v>
      </c>
      <c r="J113" s="455">
        <v>0</v>
      </c>
      <c r="K113" s="455">
        <v>0</v>
      </c>
      <c r="L113" s="455">
        <v>-0.89999999999999569</v>
      </c>
      <c r="M113" s="455">
        <v>7.4999999999999956</v>
      </c>
      <c r="N113" s="348">
        <v>4.9559999999999951</v>
      </c>
      <c r="O113" s="348">
        <v>9.2560000000000056</v>
      </c>
      <c r="P113" s="455">
        <v>-2.1999999999999997</v>
      </c>
      <c r="Q113" s="455">
        <v>3.6000000000000085</v>
      </c>
      <c r="R113" s="455">
        <v>0.49999999999998579</v>
      </c>
      <c r="S113" s="348">
        <v>5.8000000000000282</v>
      </c>
      <c r="T113" s="348">
        <v>7.6000000000000227</v>
      </c>
      <c r="U113" s="348">
        <v>-9.2999999999999936</v>
      </c>
    </row>
    <row r="114" spans="1:21">
      <c r="A114" s="8"/>
      <c r="B114" s="451" t="s">
        <v>260</v>
      </c>
      <c r="C114" s="455" t="e">
        <v>#REF!</v>
      </c>
      <c r="D114" s="455" t="e">
        <v>#REF!</v>
      </c>
      <c r="E114" s="455" t="e">
        <v>#REF!</v>
      </c>
      <c r="F114" s="455" t="e">
        <v>#REF!</v>
      </c>
      <c r="G114" s="455">
        <v>1.2999999999999989</v>
      </c>
      <c r="H114" s="455">
        <v>0</v>
      </c>
      <c r="I114" s="455">
        <v>0</v>
      </c>
      <c r="J114" s="455">
        <v>0</v>
      </c>
      <c r="K114" s="455">
        <v>0</v>
      </c>
      <c r="L114" s="455">
        <v>9.9999999999996092E-2</v>
      </c>
      <c r="M114" s="455">
        <v>0.20000000000000923</v>
      </c>
      <c r="N114" s="348">
        <v>-2.6999999999999993</v>
      </c>
      <c r="O114" s="348">
        <v>-1.0999999999999952</v>
      </c>
      <c r="P114" s="455">
        <v>9.9999999999999645E-2</v>
      </c>
      <c r="Q114" s="455">
        <v>2.5000000000000036</v>
      </c>
      <c r="R114" s="455">
        <v>1.2999999999999927</v>
      </c>
      <c r="S114" s="348">
        <v>10.3</v>
      </c>
      <c r="T114" s="348">
        <v>14.199999999999994</v>
      </c>
      <c r="U114" s="348">
        <v>2.3999999999999977</v>
      </c>
    </row>
    <row r="115" spans="1:21">
      <c r="A115" s="8"/>
      <c r="B115" s="451" t="s">
        <v>267</v>
      </c>
      <c r="C115" s="455"/>
      <c r="D115" s="455"/>
      <c r="E115" s="455"/>
      <c r="F115" s="455"/>
      <c r="G115" s="455">
        <v>-7.3000000000000007</v>
      </c>
      <c r="H115" s="455">
        <v>0</v>
      </c>
      <c r="I115" s="455">
        <v>0</v>
      </c>
      <c r="J115" s="455">
        <v>0</v>
      </c>
      <c r="K115" s="455">
        <v>0</v>
      </c>
      <c r="L115" s="455">
        <v>-7.6999999999999975</v>
      </c>
      <c r="M115" s="455">
        <v>1.0000000000000018</v>
      </c>
      <c r="N115" s="348">
        <v>-14.900000000000016</v>
      </c>
      <c r="O115" s="348">
        <v>-28.900000000000013</v>
      </c>
      <c r="P115" s="455">
        <v>2.4999999999999978</v>
      </c>
      <c r="Q115" s="455">
        <v>-2.1999999999999984</v>
      </c>
      <c r="R115" s="455">
        <v>0.20000000000000018</v>
      </c>
      <c r="S115" s="348">
        <v>-17.559000000000001</v>
      </c>
      <c r="T115" s="348">
        <v>-17.059000000000001</v>
      </c>
      <c r="U115" s="348">
        <v>-55.399999999999991</v>
      </c>
    </row>
    <row r="116" spans="1:21">
      <c r="A116" s="8"/>
      <c r="B116" s="451" t="s">
        <v>269</v>
      </c>
      <c r="C116" s="593" t="s">
        <v>262</v>
      </c>
      <c r="D116" s="593"/>
      <c r="E116" s="593"/>
      <c r="F116" s="593"/>
      <c r="U116" s="324"/>
    </row>
    <row r="117" spans="1:21">
      <c r="A117" s="8"/>
      <c r="B117" s="451"/>
      <c r="C117" s="475"/>
      <c r="D117" s="475"/>
      <c r="E117" s="475"/>
      <c r="F117" s="475"/>
      <c r="U117" s="324"/>
    </row>
    <row r="118" spans="1:21">
      <c r="A118" s="8"/>
      <c r="B118" s="591" t="s">
        <v>185</v>
      </c>
      <c r="C118" s="447"/>
      <c r="D118" s="447"/>
      <c r="E118" s="447"/>
      <c r="F118" s="447"/>
      <c r="G118" s="448"/>
      <c r="H118" s="448"/>
      <c r="I118" s="448"/>
      <c r="J118" s="448"/>
      <c r="K118" s="447"/>
      <c r="L118" s="447"/>
      <c r="M118" s="447"/>
      <c r="N118" s="447"/>
      <c r="O118" s="447"/>
      <c r="P118" s="448"/>
      <c r="Q118" s="448"/>
      <c r="R118" s="448"/>
      <c r="S118" s="447"/>
      <c r="T118" s="447"/>
      <c r="U118" s="447"/>
    </row>
    <row r="119" spans="1:21">
      <c r="A119" s="8"/>
      <c r="B119" s="591"/>
      <c r="C119" s="447"/>
      <c r="D119" s="447"/>
      <c r="E119" s="447"/>
      <c r="F119" s="447"/>
      <c r="G119" s="472"/>
      <c r="H119" s="472"/>
      <c r="I119" s="472"/>
      <c r="J119" s="472"/>
      <c r="K119" s="472"/>
      <c r="L119" s="472"/>
      <c r="M119" s="472"/>
      <c r="N119" s="472"/>
      <c r="O119" s="472"/>
      <c r="P119" s="472"/>
      <c r="Q119" s="472"/>
      <c r="R119" s="472"/>
      <c r="S119" s="472"/>
      <c r="T119" s="472"/>
      <c r="U119" s="472"/>
    </row>
    <row r="120" spans="1:21">
      <c r="A120" s="8"/>
      <c r="B120" s="11" t="s">
        <v>186</v>
      </c>
      <c r="C120" s="473" t="e">
        <v>#REF!</v>
      </c>
      <c r="D120" s="473" t="e">
        <v>#REF!</v>
      </c>
      <c r="E120" s="473" t="e">
        <v>#REF!</v>
      </c>
      <c r="F120" s="473" t="e">
        <v>#REF!</v>
      </c>
      <c r="G120" s="473">
        <v>35.868999999999978</v>
      </c>
      <c r="H120" s="473">
        <v>0</v>
      </c>
      <c r="I120" s="473">
        <v>0</v>
      </c>
      <c r="J120" s="473">
        <v>0</v>
      </c>
      <c r="K120" s="473">
        <v>0</v>
      </c>
      <c r="L120" s="473">
        <v>36.183</v>
      </c>
      <c r="M120" s="473">
        <v>55.589999999999982</v>
      </c>
      <c r="N120" s="529">
        <v>210.25300000000001</v>
      </c>
      <c r="O120" s="529">
        <v>337.995</v>
      </c>
      <c r="P120" s="473">
        <v>35.52500000000002</v>
      </c>
      <c r="Q120" s="473">
        <v>38.634000000000022</v>
      </c>
      <c r="R120" s="473">
        <v>56.342999999999989</v>
      </c>
      <c r="S120" s="529">
        <v>47.240000000000116</v>
      </c>
      <c r="T120" s="529">
        <v>177.74200000000008</v>
      </c>
      <c r="U120" s="529">
        <v>20.372999999999969</v>
      </c>
    </row>
    <row r="121" spans="1:21">
      <c r="A121" s="8"/>
      <c r="B121" s="451" t="s">
        <v>266</v>
      </c>
      <c r="C121" s="455">
        <v>11.100000000000009</v>
      </c>
      <c r="D121" s="455">
        <v>4.0999999999999943</v>
      </c>
      <c r="E121" s="455">
        <v>30.200000000000003</v>
      </c>
      <c r="F121" s="455" t="e">
        <v>#REF!</v>
      </c>
      <c r="G121" s="455"/>
      <c r="H121" s="455"/>
      <c r="I121" s="455"/>
      <c r="J121" s="455"/>
      <c r="K121" s="455"/>
      <c r="L121" s="455"/>
      <c r="M121" s="455"/>
      <c r="N121" s="348"/>
      <c r="O121" s="348"/>
      <c r="P121" s="455"/>
      <c r="Q121" s="455"/>
      <c r="R121" s="455"/>
      <c r="S121" s="348"/>
      <c r="T121" s="348"/>
      <c r="U121" s="348"/>
    </row>
    <row r="122" spans="1:21">
      <c r="A122" s="8"/>
      <c r="B122" s="451" t="s">
        <v>265</v>
      </c>
      <c r="C122" s="455" t="e">
        <v>#REF!</v>
      </c>
      <c r="D122" s="455" t="e">
        <v>#REF!</v>
      </c>
      <c r="E122" s="455" t="e">
        <v>#REF!</v>
      </c>
      <c r="F122" s="455" t="e">
        <v>#REF!</v>
      </c>
      <c r="G122" s="455">
        <v>42.599999999999994</v>
      </c>
      <c r="H122" s="455">
        <v>0</v>
      </c>
      <c r="I122" s="455">
        <v>0</v>
      </c>
      <c r="J122" s="455">
        <v>0</v>
      </c>
      <c r="K122" s="455">
        <v>0</v>
      </c>
      <c r="L122" s="455">
        <v>43.300000000000011</v>
      </c>
      <c r="M122" s="455">
        <v>45.400000000000098</v>
      </c>
      <c r="N122" s="348">
        <v>217.66799999999981</v>
      </c>
      <c r="O122" s="348">
        <v>348.9679999999999</v>
      </c>
      <c r="P122" s="455">
        <v>23.999999999999986</v>
      </c>
      <c r="Q122" s="455">
        <v>21.499999999999979</v>
      </c>
      <c r="R122" s="455">
        <v>41.700000000000074</v>
      </c>
      <c r="S122" s="348">
        <v>44.800000000000082</v>
      </c>
      <c r="T122" s="348">
        <v>132.00000000000011</v>
      </c>
      <c r="U122" s="348">
        <v>22.800000000000015</v>
      </c>
    </row>
    <row r="123" spans="1:21">
      <c r="A123" s="8"/>
      <c r="B123" s="451" t="s">
        <v>264</v>
      </c>
      <c r="C123" s="455" t="e">
        <v>#REF!</v>
      </c>
      <c r="D123" s="455" t="e">
        <v>#REF!</v>
      </c>
      <c r="E123" s="455" t="e">
        <v>#REF!</v>
      </c>
      <c r="F123" s="455" t="e">
        <v>#REF!</v>
      </c>
      <c r="G123" s="455">
        <v>-1.5000000000000029</v>
      </c>
      <c r="H123" s="455">
        <v>0</v>
      </c>
      <c r="I123" s="455">
        <v>0</v>
      </c>
      <c r="J123" s="455">
        <v>0</v>
      </c>
      <c r="K123" s="455">
        <v>0</v>
      </c>
      <c r="L123" s="455">
        <v>0.20000000000000417</v>
      </c>
      <c r="M123" s="455">
        <v>7.9999999999999956</v>
      </c>
      <c r="N123" s="348">
        <v>6.2559999999999949</v>
      </c>
      <c r="O123" s="348">
        <v>12.956000000000007</v>
      </c>
      <c r="P123" s="455">
        <v>3.9999999999999996</v>
      </c>
      <c r="Q123" s="455">
        <v>9.9000000000000092</v>
      </c>
      <c r="R123" s="455">
        <v>6.7999999999999847</v>
      </c>
      <c r="S123" s="348">
        <v>10.200000000000031</v>
      </c>
      <c r="T123" s="348">
        <v>30.900000000000023</v>
      </c>
      <c r="U123" s="348">
        <v>-3.0999999999999934</v>
      </c>
    </row>
    <row r="124" spans="1:21">
      <c r="A124" s="8"/>
      <c r="B124" s="451" t="s">
        <v>260</v>
      </c>
      <c r="C124" s="455" t="e">
        <v>#REF!</v>
      </c>
      <c r="D124" s="455" t="e">
        <v>#REF!</v>
      </c>
      <c r="E124" s="455" t="e">
        <v>#REF!</v>
      </c>
      <c r="F124" s="455" t="e">
        <v>#REF!</v>
      </c>
      <c r="G124" s="455">
        <v>1.6999999999999988</v>
      </c>
      <c r="H124" s="455">
        <v>0</v>
      </c>
      <c r="I124" s="455">
        <v>0</v>
      </c>
      <c r="J124" s="455">
        <v>0</v>
      </c>
      <c r="K124" s="455">
        <v>0</v>
      </c>
      <c r="L124" s="455">
        <v>0.49999999999999611</v>
      </c>
      <c r="M124" s="455">
        <v>0.60000000000000919</v>
      </c>
      <c r="N124" s="348">
        <v>1.5000000000000009</v>
      </c>
      <c r="O124" s="348">
        <v>4.3000000000000052</v>
      </c>
      <c r="P124" s="455">
        <v>1.3999999999999997</v>
      </c>
      <c r="Q124" s="455">
        <v>4.1000000000000032</v>
      </c>
      <c r="R124" s="455">
        <v>2.7999999999999932</v>
      </c>
      <c r="S124" s="348">
        <v>11.9</v>
      </c>
      <c r="T124" s="348">
        <v>20.199999999999996</v>
      </c>
      <c r="U124" s="348">
        <v>3.8999999999999977</v>
      </c>
    </row>
    <row r="125" spans="1:21">
      <c r="A125" s="8"/>
      <c r="B125" s="451" t="s">
        <v>267</v>
      </c>
      <c r="C125" s="593" t="s">
        <v>262</v>
      </c>
      <c r="D125" s="593"/>
      <c r="E125" s="593"/>
      <c r="F125" s="593"/>
      <c r="G125" s="455">
        <v>-6.9</v>
      </c>
      <c r="H125" s="455">
        <v>0</v>
      </c>
      <c r="I125" s="455">
        <v>0</v>
      </c>
      <c r="J125" s="455">
        <v>0</v>
      </c>
      <c r="K125" s="455">
        <v>0</v>
      </c>
      <c r="L125" s="455">
        <v>-7.6999999999999975</v>
      </c>
      <c r="M125" s="455">
        <v>1.5000000000000018</v>
      </c>
      <c r="N125" s="348">
        <v>-15.100000000000016</v>
      </c>
      <c r="O125" s="348">
        <v>-28.200000000000014</v>
      </c>
      <c r="P125" s="455">
        <v>6.0999999999999979</v>
      </c>
      <c r="Q125" s="455">
        <v>3.200000000000002</v>
      </c>
      <c r="R125" s="455">
        <v>5.0000000000000009</v>
      </c>
      <c r="S125" s="348">
        <v>-19.700000000000003</v>
      </c>
      <c r="T125" s="348">
        <v>-5.4000000000000012</v>
      </c>
      <c r="U125" s="348">
        <v>-3.1999999999999922</v>
      </c>
    </row>
    <row r="126" spans="1:21">
      <c r="A126" s="8"/>
      <c r="B126" s="451" t="s">
        <v>269</v>
      </c>
      <c r="C126" s="475"/>
      <c r="D126" s="475"/>
      <c r="E126" s="475"/>
      <c r="F126" s="475"/>
      <c r="G126" s="455"/>
      <c r="H126" s="455"/>
      <c r="I126" s="455"/>
      <c r="J126" s="455"/>
      <c r="K126" s="455"/>
      <c r="L126" s="455"/>
      <c r="M126" s="455"/>
      <c r="N126" s="348"/>
      <c r="O126" s="348"/>
      <c r="P126" s="455"/>
      <c r="Q126" s="455"/>
      <c r="R126" s="455"/>
      <c r="S126" s="348"/>
      <c r="T126" s="348"/>
      <c r="U126" s="348"/>
    </row>
    <row r="127" spans="1:21">
      <c r="A127" s="8"/>
      <c r="B127" s="451"/>
      <c r="C127" s="475"/>
      <c r="D127" s="475"/>
      <c r="E127" s="475"/>
      <c r="F127" s="475"/>
      <c r="G127" s="455"/>
      <c r="H127" s="455"/>
      <c r="I127" s="455"/>
      <c r="J127" s="455"/>
      <c r="K127" s="455"/>
      <c r="L127" s="455"/>
      <c r="M127" s="455"/>
      <c r="N127" s="348"/>
      <c r="O127" s="348"/>
      <c r="P127" s="455"/>
      <c r="Q127" s="455"/>
      <c r="R127" s="455"/>
      <c r="S127" s="348"/>
      <c r="T127" s="348"/>
      <c r="U127" s="348"/>
    </row>
    <row r="128" spans="1:21">
      <c r="A128" s="8"/>
      <c r="B128" s="591" t="s">
        <v>170</v>
      </c>
      <c r="C128" s="447"/>
      <c r="D128" s="447"/>
      <c r="E128" s="447"/>
      <c r="F128" s="447"/>
      <c r="G128" s="447"/>
      <c r="H128" s="447"/>
      <c r="I128" s="447"/>
      <c r="J128" s="447"/>
      <c r="K128" s="447"/>
      <c r="L128" s="447"/>
      <c r="M128" s="447"/>
      <c r="N128" s="447"/>
      <c r="O128" s="447"/>
      <c r="P128" s="447"/>
      <c r="Q128" s="447"/>
      <c r="R128" s="447"/>
      <c r="S128" s="447"/>
      <c r="T128" s="447"/>
      <c r="U128" s="447"/>
    </row>
    <row r="129" spans="1:21">
      <c r="A129" s="8"/>
      <c r="B129" s="591"/>
      <c r="C129" s="447"/>
      <c r="D129" s="447"/>
      <c r="E129" s="447"/>
      <c r="F129" s="447"/>
      <c r="G129" s="447"/>
      <c r="H129" s="447"/>
      <c r="I129" s="447"/>
      <c r="J129" s="447"/>
      <c r="K129" s="447"/>
      <c r="L129" s="447"/>
      <c r="M129" s="447"/>
      <c r="N129" s="447"/>
      <c r="O129" s="447"/>
      <c r="P129" s="447"/>
      <c r="Q129" s="447"/>
      <c r="R129" s="447"/>
      <c r="S129" s="447"/>
      <c r="T129" s="447"/>
      <c r="U129" s="447"/>
    </row>
    <row r="130" spans="1:21">
      <c r="A130" s="8"/>
      <c r="B130" s="11" t="s">
        <v>171</v>
      </c>
      <c r="C130" s="383" t="e">
        <v>#REF!</v>
      </c>
      <c r="D130" s="383" t="e">
        <v>#REF!</v>
      </c>
      <c r="E130" s="383" t="e">
        <v>#REF!</v>
      </c>
      <c r="F130" s="383" t="e">
        <v>#REF!</v>
      </c>
      <c r="G130" s="383">
        <v>0.10669930897851967</v>
      </c>
      <c r="H130" s="383" t="e">
        <v>#DIV/0!</v>
      </c>
      <c r="I130" s="383" t="e">
        <v>#DIV/0!</v>
      </c>
      <c r="J130" s="383" t="e">
        <v>#DIV/0!</v>
      </c>
      <c r="K130" s="383" t="e">
        <v>#DIV/0!</v>
      </c>
      <c r="L130" s="383">
        <v>0.11755704357827226</v>
      </c>
      <c r="M130" s="383">
        <v>0.1462336739928185</v>
      </c>
      <c r="N130" s="383">
        <v>0.60638475825709781</v>
      </c>
      <c r="O130" s="383">
        <v>0.24656104263307746</v>
      </c>
      <c r="P130" s="383">
        <v>0.104281944326211</v>
      </c>
      <c r="Q130" s="383">
        <v>0.11770584202909595</v>
      </c>
      <c r="R130" s="383">
        <v>0.14810307256769295</v>
      </c>
      <c r="S130" s="383">
        <v>0.12658160011575653</v>
      </c>
      <c r="T130" s="383">
        <v>0.12494894612858762</v>
      </c>
      <c r="U130" s="383">
        <v>6.7367912861176965E-2</v>
      </c>
    </row>
    <row r="131" spans="1:21">
      <c r="A131" s="8"/>
      <c r="B131" s="451" t="s">
        <v>266</v>
      </c>
      <c r="C131" s="476">
        <v>9.2346089850249655E-2</v>
      </c>
      <c r="D131" s="476">
        <v>4.128902316213489E-2</v>
      </c>
      <c r="E131" s="476">
        <v>0.24198717948717952</v>
      </c>
      <c r="F131" s="476" t="e">
        <v>#REF!</v>
      </c>
      <c r="G131" s="476"/>
      <c r="H131" s="476"/>
      <c r="I131" s="476"/>
      <c r="J131" s="476"/>
      <c r="K131" s="476"/>
      <c r="L131" s="476"/>
      <c r="M131" s="476"/>
      <c r="N131" s="476"/>
      <c r="O131" s="476"/>
      <c r="P131" s="476"/>
      <c r="Q131" s="476"/>
      <c r="R131" s="476"/>
      <c r="S131" s="476"/>
      <c r="T131" s="476"/>
      <c r="U131" s="476"/>
    </row>
    <row r="132" spans="1:21">
      <c r="A132" s="8"/>
      <c r="B132" s="451" t="s">
        <v>265</v>
      </c>
      <c r="C132" s="476" t="e">
        <v>#REF!</v>
      </c>
      <c r="D132" s="476" t="e">
        <v>#REF!</v>
      </c>
      <c r="E132" s="476" t="e">
        <v>#REF!</v>
      </c>
      <c r="F132" s="476" t="e">
        <v>#REF!</v>
      </c>
      <c r="G132" s="476">
        <v>0.16063348416289591</v>
      </c>
      <c r="H132" s="476" t="e">
        <v>#DIV/0!</v>
      </c>
      <c r="I132" s="476" t="e">
        <v>#DIV/0!</v>
      </c>
      <c r="J132" s="476" t="e">
        <v>#DIV/0!</v>
      </c>
      <c r="K132" s="476" t="e">
        <v>#DIV/0!</v>
      </c>
      <c r="L132" s="476">
        <v>0.18285472972972977</v>
      </c>
      <c r="M132" s="476">
        <v>0.14426437877343531</v>
      </c>
      <c r="N132" s="476">
        <v>0.75736951983298506</v>
      </c>
      <c r="O132" s="476">
        <v>0.31606557377049177</v>
      </c>
      <c r="P132" s="476">
        <v>8.7051142546245866E-2</v>
      </c>
      <c r="Q132" s="476">
        <v>8.2660515186466679E-2</v>
      </c>
      <c r="R132" s="476">
        <v>0.14049865229110534</v>
      </c>
      <c r="S132" s="476">
        <v>0.15647921760391223</v>
      </c>
      <c r="T132" s="476">
        <v>0.11797300920546976</v>
      </c>
      <c r="U132" s="476">
        <v>9.5477386934673419E-2</v>
      </c>
    </row>
    <row r="133" spans="1:21">
      <c r="A133" s="8"/>
      <c r="B133" s="451" t="s">
        <v>264</v>
      </c>
      <c r="C133" s="476" t="e">
        <v>#REF!</v>
      </c>
      <c r="D133" s="476" t="e">
        <v>#REF!</v>
      </c>
      <c r="E133" s="476" t="e">
        <v>#REF!</v>
      </c>
      <c r="F133" s="476" t="e">
        <v>#REF!</v>
      </c>
      <c r="G133" s="476">
        <v>-2.4038461538461585E-2</v>
      </c>
      <c r="H133" s="476" t="e">
        <v>#DIV/0!</v>
      </c>
      <c r="I133" s="476" t="e">
        <v>#DIV/0!</v>
      </c>
      <c r="J133" s="476" t="e">
        <v>#DIV/0!</v>
      </c>
      <c r="K133" s="476" t="e">
        <v>#DIV/0!</v>
      </c>
      <c r="L133" s="476">
        <v>3.3557046979866469E-3</v>
      </c>
      <c r="M133" s="476">
        <v>0.11834319526627213</v>
      </c>
      <c r="N133" s="476">
        <v>8.5581395348837144E-2</v>
      </c>
      <c r="O133" s="476">
        <v>4.9318614389036952E-2</v>
      </c>
      <c r="P133" s="476">
        <v>6.3999999999999987E-2</v>
      </c>
      <c r="Q133" s="476">
        <v>0.16952054794520563</v>
      </c>
      <c r="R133" s="476">
        <v>9.4707520891364708E-2</v>
      </c>
      <c r="S133" s="476">
        <v>0.1354581673306777</v>
      </c>
      <c r="T133" s="476">
        <v>0.11529850746268666</v>
      </c>
      <c r="U133" s="476">
        <v>-5.0653594771241719E-2</v>
      </c>
    </row>
    <row r="134" spans="1:21">
      <c r="A134" s="8"/>
      <c r="B134" s="451" t="s">
        <v>260</v>
      </c>
      <c r="C134" s="476" t="e">
        <v>#REF!</v>
      </c>
      <c r="D134" s="476" t="e">
        <v>#REF!</v>
      </c>
      <c r="E134" s="476" t="e">
        <v>#REF!</v>
      </c>
      <c r="F134" s="476" t="e">
        <v>#REF!</v>
      </c>
      <c r="G134" s="476">
        <v>4.0963855421686721E-2</v>
      </c>
      <c r="H134" s="476" t="e">
        <v>#DIV/0!</v>
      </c>
      <c r="I134" s="476" t="e">
        <v>#DIV/0!</v>
      </c>
      <c r="J134" s="476" t="e">
        <v>#DIV/0!</v>
      </c>
      <c r="K134" s="476" t="e">
        <v>#DIV/0!</v>
      </c>
      <c r="L134" s="476">
        <v>1.2658227848101167E-2</v>
      </c>
      <c r="M134" s="476">
        <v>1.7142857142857404E-2</v>
      </c>
      <c r="N134" s="476">
        <v>7.3891625615763554E-2</v>
      </c>
      <c r="O134" s="476">
        <v>3.1548055759354397E-2</v>
      </c>
      <c r="P134" s="476">
        <v>4.4025157232704393E-2</v>
      </c>
      <c r="Q134" s="476">
        <v>0.11232876712328776</v>
      </c>
      <c r="R134" s="476">
        <v>6.7796610169491359E-2</v>
      </c>
      <c r="S134" s="476">
        <v>0.28743961352656999</v>
      </c>
      <c r="T134" s="476">
        <v>0.13377483443708607</v>
      </c>
      <c r="U134" s="476">
        <v>0.12225705329153598</v>
      </c>
    </row>
    <row r="135" spans="1:21">
      <c r="A135" s="8"/>
      <c r="B135" s="451" t="s">
        <v>267</v>
      </c>
      <c r="C135" s="476"/>
      <c r="D135" s="476"/>
      <c r="E135" s="476"/>
      <c r="F135" s="476"/>
      <c r="G135" s="476"/>
      <c r="H135" s="476"/>
      <c r="I135" s="476"/>
      <c r="J135" s="476"/>
      <c r="K135" s="476"/>
      <c r="L135" s="476"/>
      <c r="M135" s="476"/>
      <c r="N135" s="476"/>
      <c r="O135" s="476"/>
      <c r="P135" s="476"/>
      <c r="Q135" s="476"/>
      <c r="R135" s="476"/>
      <c r="S135" s="476"/>
      <c r="T135" s="476"/>
    </row>
    <row r="136" spans="1:21">
      <c r="A136" s="8"/>
      <c r="B136" s="451" t="s">
        <v>269</v>
      </c>
      <c r="C136" s="593" t="s">
        <v>262</v>
      </c>
      <c r="D136" s="593"/>
      <c r="E136" s="593"/>
      <c r="F136" s="593"/>
    </row>
  </sheetData>
  <mergeCells count="37">
    <mergeCell ref="B58:B59"/>
    <mergeCell ref="N6:N7"/>
    <mergeCell ref="O6:O7"/>
    <mergeCell ref="S6:S7"/>
    <mergeCell ref="T6:T7"/>
    <mergeCell ref="B38:B39"/>
    <mergeCell ref="B48:B49"/>
    <mergeCell ref="R6:R7"/>
    <mergeCell ref="E6:E7"/>
    <mergeCell ref="F6:F7"/>
    <mergeCell ref="G6:G7"/>
    <mergeCell ref="L6:L7"/>
    <mergeCell ref="M6:M7"/>
    <mergeCell ref="B128:B129"/>
    <mergeCell ref="C136:F136"/>
    <mergeCell ref="B98:B99"/>
    <mergeCell ref="C105:F105"/>
    <mergeCell ref="B108:B109"/>
    <mergeCell ref="C116:F116"/>
    <mergeCell ref="B118:B119"/>
    <mergeCell ref="C125:F125"/>
    <mergeCell ref="U6:U7"/>
    <mergeCell ref="B88:B89"/>
    <mergeCell ref="H6:H7"/>
    <mergeCell ref="I6:I7"/>
    <mergeCell ref="J6:J7"/>
    <mergeCell ref="K6:K7"/>
    <mergeCell ref="B18:B19"/>
    <mergeCell ref="B28:B29"/>
    <mergeCell ref="B68:T69"/>
    <mergeCell ref="B78:B79"/>
    <mergeCell ref="Q6:Q7"/>
    <mergeCell ref="P6:P7"/>
    <mergeCell ref="B8:B9"/>
    <mergeCell ref="B6:B7"/>
    <mergeCell ref="C6:C7"/>
    <mergeCell ref="D6:D7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U102"/>
  <sheetViews>
    <sheetView showGridLines="0" topLeftCell="A79" workbookViewId="0">
      <selection activeCell="B92" sqref="B92:B94"/>
    </sheetView>
  </sheetViews>
  <sheetFormatPr defaultRowHeight="15" outlineLevelCol="1"/>
  <cols>
    <col min="1" max="1" width="5.5703125" customWidth="1"/>
    <col min="2" max="2" width="28.85546875" customWidth="1"/>
    <col min="3" max="6" width="9.140625" hidden="1" customWidth="1" outlineLevel="1"/>
    <col min="7" max="7" width="9.140625" collapsed="1"/>
    <col min="8" max="11" width="9.140625" hidden="1" customWidth="1" outlineLevel="1"/>
    <col min="12" max="12" width="9.140625" collapsed="1"/>
    <col min="13" max="16" width="9.140625" hidden="1" customWidth="1" outlineLevel="1"/>
    <col min="17" max="17" width="9.140625" collapsed="1"/>
    <col min="18" max="21" width="0" hidden="1" customWidth="1" outlineLevel="1"/>
    <col min="22" max="22" width="9.140625" collapsed="1"/>
    <col min="23" max="26" width="0" hidden="1" customWidth="1" outlineLevel="1"/>
    <col min="27" max="27" width="9.140625" collapsed="1"/>
    <col min="28" max="28" width="0" hidden="1" customWidth="1" outlineLevel="1"/>
    <col min="29" max="30" width="0" style="189" hidden="1" customWidth="1" outlineLevel="1"/>
    <col min="31" max="31" width="0" hidden="1" customWidth="1" outlineLevel="1"/>
    <col min="32" max="32" width="9.140625" collapsed="1"/>
    <col min="33" max="33" width="9.140625" style="200" hidden="1" customWidth="1" outlineLevel="1"/>
    <col min="34" max="34" width="0" hidden="1" customWidth="1" outlineLevel="1"/>
    <col min="35" max="36" width="0" style="189" hidden="1" customWidth="1" outlineLevel="1"/>
    <col min="37" max="37" width="9.140625" style="189" collapsed="1"/>
    <col min="38" max="38" width="9.140625" style="189" customWidth="1"/>
    <col min="39" max="47" width="9.140625" style="189"/>
  </cols>
  <sheetData>
    <row r="5" spans="1:47">
      <c r="AO5" s="561" t="s">
        <v>221</v>
      </c>
      <c r="AP5" s="562"/>
      <c r="AQ5" s="562"/>
      <c r="AR5" s="562"/>
      <c r="AS5" s="562"/>
      <c r="AT5" s="19"/>
      <c r="AU5" s="19"/>
    </row>
    <row r="6" spans="1:47" s="189" customFormat="1">
      <c r="A6" s="7"/>
      <c r="B6" s="570" t="s">
        <v>172</v>
      </c>
      <c r="C6" s="582" t="s">
        <v>32</v>
      </c>
      <c r="D6" s="582" t="s">
        <v>33</v>
      </c>
      <c r="E6" s="582" t="s">
        <v>36</v>
      </c>
      <c r="F6" s="584" t="s">
        <v>37</v>
      </c>
      <c r="G6" s="575">
        <v>40908</v>
      </c>
      <c r="H6" s="587" t="s">
        <v>34</v>
      </c>
      <c r="I6" s="582" t="s">
        <v>35</v>
      </c>
      <c r="J6" s="582" t="s">
        <v>38</v>
      </c>
      <c r="K6" s="584" t="s">
        <v>39</v>
      </c>
      <c r="L6" s="585">
        <v>2012</v>
      </c>
      <c r="M6" s="587" t="s">
        <v>40</v>
      </c>
      <c r="N6" s="582" t="s">
        <v>135</v>
      </c>
      <c r="O6" s="582" t="s">
        <v>137</v>
      </c>
      <c r="P6" s="584" t="s">
        <v>149</v>
      </c>
      <c r="Q6" s="585">
        <v>2013</v>
      </c>
      <c r="R6" s="587" t="s">
        <v>150</v>
      </c>
      <c r="S6" s="582" t="s">
        <v>151</v>
      </c>
      <c r="T6" s="582" t="s">
        <v>152</v>
      </c>
      <c r="U6" s="584" t="s">
        <v>155</v>
      </c>
      <c r="V6" s="573">
        <v>2014</v>
      </c>
      <c r="W6" s="587" t="s">
        <v>161</v>
      </c>
      <c r="X6" s="587" t="s">
        <v>162</v>
      </c>
      <c r="Y6" s="587" t="s">
        <v>164</v>
      </c>
      <c r="Z6" s="584" t="s">
        <v>166</v>
      </c>
      <c r="AA6" s="573">
        <v>2015</v>
      </c>
      <c r="AB6" s="587" t="s">
        <v>169</v>
      </c>
      <c r="AC6" s="587" t="s">
        <v>202</v>
      </c>
      <c r="AD6" s="587" t="s">
        <v>203</v>
      </c>
      <c r="AE6" s="589" t="s">
        <v>205</v>
      </c>
      <c r="AF6" s="568">
        <v>2016</v>
      </c>
      <c r="AG6" s="587" t="s">
        <v>208</v>
      </c>
      <c r="AH6" s="587" t="s">
        <v>210</v>
      </c>
      <c r="AI6" s="587" t="s">
        <v>211</v>
      </c>
      <c r="AJ6" s="589" t="s">
        <v>212</v>
      </c>
      <c r="AK6" s="568">
        <v>2017</v>
      </c>
      <c r="AL6" s="589" t="s">
        <v>214</v>
      </c>
      <c r="AM6" s="587" t="s">
        <v>216</v>
      </c>
      <c r="AN6" s="587" t="s">
        <v>218</v>
      </c>
      <c r="AO6" s="566" t="s">
        <v>224</v>
      </c>
      <c r="AP6" s="568" t="s">
        <v>225</v>
      </c>
      <c r="AQ6" s="557" t="s">
        <v>226</v>
      </c>
      <c r="AR6" s="557" t="s">
        <v>227</v>
      </c>
      <c r="AS6" s="557" t="s">
        <v>228</v>
      </c>
      <c r="AT6" s="557" t="s">
        <v>229</v>
      </c>
      <c r="AU6" s="568">
        <v>2018</v>
      </c>
    </row>
    <row r="7" spans="1:47" s="200" customFormat="1" ht="12.75">
      <c r="A7" s="7"/>
      <c r="B7" s="570"/>
      <c r="C7" s="582"/>
      <c r="D7" s="582"/>
      <c r="E7" s="582"/>
      <c r="F7" s="584"/>
      <c r="G7" s="576"/>
      <c r="H7" s="587"/>
      <c r="I7" s="582"/>
      <c r="J7" s="582"/>
      <c r="K7" s="584"/>
      <c r="L7" s="586"/>
      <c r="M7" s="587"/>
      <c r="N7" s="582"/>
      <c r="O7" s="582"/>
      <c r="P7" s="584"/>
      <c r="Q7" s="586"/>
      <c r="R7" s="587"/>
      <c r="S7" s="582"/>
      <c r="T7" s="582"/>
      <c r="U7" s="584"/>
      <c r="V7" s="574"/>
      <c r="W7" s="587"/>
      <c r="X7" s="587"/>
      <c r="Y7" s="587"/>
      <c r="Z7" s="584"/>
      <c r="AA7" s="574"/>
      <c r="AB7" s="587"/>
      <c r="AC7" s="587"/>
      <c r="AD7" s="587"/>
      <c r="AE7" s="589"/>
      <c r="AF7" s="569"/>
      <c r="AG7" s="587"/>
      <c r="AH7" s="587"/>
      <c r="AI7" s="587"/>
      <c r="AJ7" s="589"/>
      <c r="AK7" s="569"/>
      <c r="AL7" s="589"/>
      <c r="AM7" s="587"/>
      <c r="AN7" s="587"/>
      <c r="AO7" s="567"/>
      <c r="AP7" s="569"/>
      <c r="AQ7" s="558"/>
      <c r="AR7" s="558"/>
      <c r="AS7" s="558"/>
      <c r="AT7" s="558"/>
      <c r="AU7" s="569"/>
    </row>
    <row r="8" spans="1:47" s="19" customFormat="1">
      <c r="A8" s="7"/>
      <c r="B8" s="25" t="s">
        <v>121</v>
      </c>
      <c r="C8" s="49">
        <v>368.6</v>
      </c>
      <c r="D8" s="49">
        <v>327.39999999999998</v>
      </c>
      <c r="E8" s="49">
        <v>341.9</v>
      </c>
      <c r="F8" s="137">
        <v>369.9</v>
      </c>
      <c r="G8" s="155">
        <v>1407.8</v>
      </c>
      <c r="H8" s="214">
        <v>367.1</v>
      </c>
      <c r="I8" s="49">
        <v>394.1</v>
      </c>
      <c r="J8" s="49">
        <v>462.29999999999995</v>
      </c>
      <c r="K8" s="137">
        <v>459.40000000000032</v>
      </c>
      <c r="L8" s="155">
        <v>1682.9</v>
      </c>
      <c r="M8" s="214">
        <v>497.3</v>
      </c>
      <c r="N8" s="49">
        <v>468.8</v>
      </c>
      <c r="O8" s="49">
        <v>548.79999999999995</v>
      </c>
      <c r="P8" s="137">
        <v>528.1</v>
      </c>
      <c r="Q8" s="155">
        <v>2043</v>
      </c>
      <c r="R8" s="214">
        <v>505.8</v>
      </c>
      <c r="S8" s="49">
        <v>473.5</v>
      </c>
      <c r="T8" s="49">
        <v>546.5</v>
      </c>
      <c r="U8" s="137">
        <v>566.20000000000005</v>
      </c>
      <c r="V8" s="155">
        <v>2092</v>
      </c>
      <c r="W8" s="214">
        <v>548.29999999999995</v>
      </c>
      <c r="X8" s="214">
        <v>508.5</v>
      </c>
      <c r="Y8" s="214">
        <v>601</v>
      </c>
      <c r="Z8" s="371">
        <v>609.30000000000041</v>
      </c>
      <c r="AA8" s="298">
        <v>2267.1000000000004</v>
      </c>
      <c r="AB8" s="265">
        <v>602.59999999999991</v>
      </c>
      <c r="AC8" s="265">
        <v>518.20000000000005</v>
      </c>
      <c r="AD8" s="214">
        <v>616.69999999999993</v>
      </c>
      <c r="AE8" s="376">
        <v>573.79999999999973</v>
      </c>
      <c r="AF8" s="394">
        <v>2311.2999999999997</v>
      </c>
      <c r="AG8" s="214">
        <v>516.20000000000005</v>
      </c>
      <c r="AH8" s="214">
        <v>540.4</v>
      </c>
      <c r="AI8" s="214">
        <v>568.80000000000007</v>
      </c>
      <c r="AJ8" s="376">
        <v>573.30000000000041</v>
      </c>
      <c r="AK8" s="394">
        <v>2198.7000000000003</v>
      </c>
      <c r="AL8" s="376">
        <v>528.79999999999995</v>
      </c>
      <c r="AM8" s="214">
        <v>523.70000000000005</v>
      </c>
      <c r="AN8" s="214">
        <v>629.6</v>
      </c>
      <c r="AO8" s="214">
        <v>366.78100000000001</v>
      </c>
      <c r="AP8" s="394">
        <v>1414.1679999999999</v>
      </c>
      <c r="AQ8" s="214">
        <v>331.79899999999998</v>
      </c>
      <c r="AR8" s="214">
        <v>303.66199999999998</v>
      </c>
      <c r="AS8" s="214">
        <v>381.62599999999998</v>
      </c>
      <c r="AT8" s="214">
        <v>353.74900000000002</v>
      </c>
      <c r="AU8" s="394">
        <v>1370.837</v>
      </c>
    </row>
    <row r="9" spans="1:47" s="19" customFormat="1">
      <c r="A9" s="23"/>
      <c r="B9" s="38" t="s">
        <v>122</v>
      </c>
      <c r="C9" s="88">
        <v>120.2</v>
      </c>
      <c r="D9" s="88">
        <v>99.3</v>
      </c>
      <c r="E9" s="88">
        <v>124.8</v>
      </c>
      <c r="F9" s="138">
        <v>121.59999999999998</v>
      </c>
      <c r="G9" s="156">
        <v>465.9</v>
      </c>
      <c r="H9" s="147">
        <v>130.9</v>
      </c>
      <c r="I9" s="88">
        <v>151.5</v>
      </c>
      <c r="J9" s="88">
        <v>193.2</v>
      </c>
      <c r="K9" s="143">
        <v>187.7</v>
      </c>
      <c r="L9" s="156">
        <v>663.3</v>
      </c>
      <c r="M9" s="209">
        <v>186.7</v>
      </c>
      <c r="N9" s="209">
        <v>167.1</v>
      </c>
      <c r="O9" s="209">
        <v>180.6</v>
      </c>
      <c r="P9" s="143">
        <v>178.7</v>
      </c>
      <c r="Q9" s="156">
        <v>713.1</v>
      </c>
      <c r="R9" s="209">
        <v>170.7</v>
      </c>
      <c r="S9" s="209">
        <v>148.69999999999999</v>
      </c>
      <c r="T9" s="209">
        <v>179.9</v>
      </c>
      <c r="U9" s="143">
        <v>198.9</v>
      </c>
      <c r="V9" s="156">
        <v>698.2</v>
      </c>
      <c r="W9" s="209">
        <v>200.2</v>
      </c>
      <c r="X9" s="209">
        <v>199.8</v>
      </c>
      <c r="Y9" s="209">
        <v>260.39999999999998</v>
      </c>
      <c r="Z9" s="266">
        <v>263.39999999999998</v>
      </c>
      <c r="AA9" s="308">
        <v>923.8</v>
      </c>
      <c r="AB9" s="266">
        <v>258</v>
      </c>
      <c r="AC9" s="266">
        <v>218.39999999999998</v>
      </c>
      <c r="AD9" s="209">
        <v>246.60000000000002</v>
      </c>
      <c r="AE9" s="209">
        <v>242.20000000000005</v>
      </c>
      <c r="AF9" s="395">
        <v>965.2</v>
      </c>
      <c r="AG9" s="209">
        <v>190.9</v>
      </c>
      <c r="AH9" s="209">
        <v>189.6</v>
      </c>
      <c r="AI9" s="209">
        <v>197.5</v>
      </c>
      <c r="AJ9" s="209">
        <v>206.60000000000002</v>
      </c>
      <c r="AK9" s="395">
        <v>784.6</v>
      </c>
      <c r="AL9" s="209">
        <v>192.7</v>
      </c>
      <c r="AM9" s="209">
        <v>215.90000000000003</v>
      </c>
      <c r="AN9" s="209">
        <v>249.29999999999995</v>
      </c>
      <c r="AO9" s="209"/>
      <c r="AP9" s="395">
        <v>0</v>
      </c>
      <c r="AQ9" s="209">
        <v>0</v>
      </c>
      <c r="AR9" s="209">
        <v>0</v>
      </c>
      <c r="AS9" s="209">
        <v>0</v>
      </c>
      <c r="AT9" s="209">
        <v>0</v>
      </c>
      <c r="AU9" s="395">
        <v>0</v>
      </c>
    </row>
    <row r="10" spans="1:47" s="19" customFormat="1">
      <c r="A10" s="23"/>
      <c r="B10" s="38" t="s">
        <v>123</v>
      </c>
      <c r="C10" s="88">
        <v>248.4</v>
      </c>
      <c r="D10" s="88">
        <v>228.1</v>
      </c>
      <c r="E10" s="88">
        <v>217.1</v>
      </c>
      <c r="F10" s="138">
        <v>248.29999999999998</v>
      </c>
      <c r="G10" s="156">
        <v>941.9</v>
      </c>
      <c r="H10" s="147">
        <v>236.2</v>
      </c>
      <c r="I10" s="88">
        <v>242.6</v>
      </c>
      <c r="J10" s="88">
        <v>269.10000000000002</v>
      </c>
      <c r="K10" s="143">
        <v>271.70000000000005</v>
      </c>
      <c r="L10" s="156">
        <v>1019.6</v>
      </c>
      <c r="M10" s="209">
        <v>310.60000000000002</v>
      </c>
      <c r="N10" s="209">
        <v>301.7</v>
      </c>
      <c r="O10" s="209">
        <v>368.2</v>
      </c>
      <c r="P10" s="143">
        <v>349.4</v>
      </c>
      <c r="Q10" s="156">
        <v>1329.9</v>
      </c>
      <c r="R10" s="209">
        <v>353.3</v>
      </c>
      <c r="S10" s="209">
        <v>342.2</v>
      </c>
      <c r="T10" s="209">
        <v>385.9</v>
      </c>
      <c r="U10" s="143">
        <v>381.7</v>
      </c>
      <c r="V10" s="156">
        <v>1463.1</v>
      </c>
      <c r="W10" s="209">
        <v>362.4</v>
      </c>
      <c r="X10" s="209">
        <v>324</v>
      </c>
      <c r="Y10" s="209">
        <v>357.3</v>
      </c>
      <c r="Z10" s="266">
        <v>374.60000000000008</v>
      </c>
      <c r="AA10" s="308">
        <v>1418.3000000000002</v>
      </c>
      <c r="AB10" s="266">
        <v>361.09999999999997</v>
      </c>
      <c r="AC10" s="266">
        <v>312.8</v>
      </c>
      <c r="AD10" s="209">
        <v>389.19999999999993</v>
      </c>
      <c r="AE10" s="209">
        <v>345.29999999999995</v>
      </c>
      <c r="AF10" s="395">
        <v>1408.3999999999999</v>
      </c>
      <c r="AG10" s="209">
        <v>340.7</v>
      </c>
      <c r="AH10" s="209">
        <v>367.40000000000003</v>
      </c>
      <c r="AI10" s="209">
        <v>394.7</v>
      </c>
      <c r="AJ10" s="209">
        <v>385.5</v>
      </c>
      <c r="AK10" s="395">
        <v>1488.3</v>
      </c>
      <c r="AL10" s="209">
        <v>353.79999999999995</v>
      </c>
      <c r="AM10" s="209">
        <v>323.3</v>
      </c>
      <c r="AN10" s="209">
        <v>404.1</v>
      </c>
      <c r="AO10" s="209">
        <v>385.5</v>
      </c>
      <c r="AP10" s="395">
        <v>1488.3</v>
      </c>
      <c r="AQ10" s="209">
        <v>349.48199999999997</v>
      </c>
      <c r="AR10" s="209">
        <v>319.08999999999997</v>
      </c>
      <c r="AS10" s="209">
        <v>405.589</v>
      </c>
      <c r="AT10" s="209">
        <v>373.83199999999999</v>
      </c>
      <c r="AU10" s="395">
        <v>1448</v>
      </c>
    </row>
    <row r="11" spans="1:47" s="19" customFormat="1">
      <c r="A11" s="202"/>
      <c r="B11" s="86" t="s">
        <v>126</v>
      </c>
      <c r="C11" s="176">
        <v>44.4</v>
      </c>
      <c r="D11" s="176">
        <v>43</v>
      </c>
      <c r="E11" s="176">
        <v>46</v>
      </c>
      <c r="F11" s="139">
        <v>48</v>
      </c>
      <c r="G11" s="157">
        <v>181.4</v>
      </c>
      <c r="H11" s="215">
        <v>51.4</v>
      </c>
      <c r="I11" s="176">
        <v>50.2</v>
      </c>
      <c r="J11" s="176">
        <v>62.1</v>
      </c>
      <c r="K11" s="144">
        <v>60.999999999999979</v>
      </c>
      <c r="L11" s="157">
        <v>224.7</v>
      </c>
      <c r="M11" s="215">
        <v>60.1</v>
      </c>
      <c r="N11" s="176">
        <v>53.8</v>
      </c>
      <c r="O11" s="176">
        <v>65.900000000000006</v>
      </c>
      <c r="P11" s="144">
        <v>68.2</v>
      </c>
      <c r="Q11" s="157">
        <v>248</v>
      </c>
      <c r="R11" s="215">
        <v>67</v>
      </c>
      <c r="S11" s="176">
        <v>66.400000000000006</v>
      </c>
      <c r="T11" s="176">
        <v>72.599999999999994</v>
      </c>
      <c r="U11" s="144">
        <v>77.099999999999994</v>
      </c>
      <c r="V11" s="157">
        <v>283.10000000000002</v>
      </c>
      <c r="W11" s="215">
        <v>63.3</v>
      </c>
      <c r="X11" s="215">
        <v>63.2</v>
      </c>
      <c r="Y11" s="215">
        <v>63.6</v>
      </c>
      <c r="Z11" s="379">
        <v>75.299999999999983</v>
      </c>
      <c r="AA11" s="306">
        <v>265.39999999999998</v>
      </c>
      <c r="AB11" s="267">
        <v>63.7</v>
      </c>
      <c r="AC11" s="267">
        <v>59.7</v>
      </c>
      <c r="AD11" s="215">
        <v>62.799999999999983</v>
      </c>
      <c r="AE11" s="378">
        <v>65.900000000000006</v>
      </c>
      <c r="AF11" s="396">
        <v>252.1</v>
      </c>
      <c r="AG11" s="215">
        <v>59.9</v>
      </c>
      <c r="AH11" s="215">
        <v>59.6</v>
      </c>
      <c r="AI11" s="215">
        <v>63.300000000000011</v>
      </c>
      <c r="AJ11" s="378">
        <v>70</v>
      </c>
      <c r="AK11" s="396">
        <v>252.8</v>
      </c>
      <c r="AL11" s="378">
        <v>62.4</v>
      </c>
      <c r="AM11" s="215">
        <v>58.800000000000004</v>
      </c>
      <c r="AN11" s="215">
        <v>68.399999999999991</v>
      </c>
      <c r="AO11" s="215">
        <v>70</v>
      </c>
      <c r="AP11" s="396">
        <v>252.8</v>
      </c>
      <c r="AQ11" s="378">
        <v>62.396999999999998</v>
      </c>
      <c r="AR11" s="378">
        <v>58.77</v>
      </c>
      <c r="AS11" s="378">
        <v>68.444000000000003</v>
      </c>
      <c r="AT11" s="215">
        <v>68.956999999999994</v>
      </c>
      <c r="AU11" s="396">
        <v>258.60000000000002</v>
      </c>
    </row>
    <row r="12" spans="1:47" s="189" customFormat="1">
      <c r="A12" s="202"/>
      <c r="B12" s="86" t="s">
        <v>127</v>
      </c>
      <c r="C12" s="88">
        <v>204</v>
      </c>
      <c r="D12" s="88">
        <v>185.1</v>
      </c>
      <c r="E12" s="88">
        <v>171.1</v>
      </c>
      <c r="F12" s="138">
        <v>200.29999999999998</v>
      </c>
      <c r="G12" s="156">
        <v>760.5</v>
      </c>
      <c r="H12" s="147">
        <v>184.8</v>
      </c>
      <c r="I12" s="88">
        <v>192.4</v>
      </c>
      <c r="J12" s="88">
        <v>207</v>
      </c>
      <c r="K12" s="143">
        <v>210.69999999999993</v>
      </c>
      <c r="L12" s="156">
        <v>794.9</v>
      </c>
      <c r="M12" s="215">
        <v>250.5</v>
      </c>
      <c r="N12" s="176">
        <v>247.89999999999998</v>
      </c>
      <c r="O12" s="176">
        <v>302.3</v>
      </c>
      <c r="P12" s="144">
        <v>281.2</v>
      </c>
      <c r="Q12" s="167">
        <v>1081.9000000000001</v>
      </c>
      <c r="R12" s="215">
        <v>286.3</v>
      </c>
      <c r="S12" s="176">
        <v>275.8</v>
      </c>
      <c r="T12" s="176">
        <v>313.3</v>
      </c>
      <c r="U12" s="144">
        <v>304.60000000000002</v>
      </c>
      <c r="V12" s="167">
        <v>1180</v>
      </c>
      <c r="W12" s="215">
        <v>299.10000000000002</v>
      </c>
      <c r="X12" s="215">
        <v>260.8</v>
      </c>
      <c r="Y12" s="215">
        <v>293.7</v>
      </c>
      <c r="Z12" s="379">
        <v>299.3</v>
      </c>
      <c r="AA12" s="306">
        <v>1152.9000000000001</v>
      </c>
      <c r="AB12" s="267">
        <v>297.39999999999998</v>
      </c>
      <c r="AC12" s="267">
        <v>253.10000000000002</v>
      </c>
      <c r="AD12" s="215">
        <v>326.39999999999998</v>
      </c>
      <c r="AE12" s="378">
        <v>279.39999999999998</v>
      </c>
      <c r="AF12" s="396">
        <v>1156.3</v>
      </c>
      <c r="AG12" s="215">
        <v>280.8</v>
      </c>
      <c r="AH12" s="215">
        <v>307.8</v>
      </c>
      <c r="AI12" s="215">
        <v>331.4</v>
      </c>
      <c r="AJ12" s="378">
        <v>315.5</v>
      </c>
      <c r="AK12" s="396">
        <v>1235.5</v>
      </c>
      <c r="AL12" s="378">
        <v>291.39999999999998</v>
      </c>
      <c r="AM12" s="215">
        <v>264.5</v>
      </c>
      <c r="AN12" s="215">
        <v>335.70000000000005</v>
      </c>
      <c r="AO12" s="215">
        <v>315.5</v>
      </c>
      <c r="AP12" s="396">
        <v>1235.5</v>
      </c>
      <c r="AQ12" s="378">
        <v>287.08499999999998</v>
      </c>
      <c r="AR12" s="378">
        <v>260.32</v>
      </c>
      <c r="AS12" s="378">
        <v>337.14499999999998</v>
      </c>
      <c r="AT12" s="215">
        <v>304.875</v>
      </c>
      <c r="AU12" s="396">
        <v>1189.4000000000001</v>
      </c>
    </row>
    <row r="13" spans="1:47" s="189" customFormat="1">
      <c r="A13" s="23"/>
      <c r="B13" s="38" t="s">
        <v>128</v>
      </c>
      <c r="C13" s="88">
        <v>119.8</v>
      </c>
      <c r="D13" s="88">
        <v>123.8</v>
      </c>
      <c r="E13" s="88">
        <v>122.1</v>
      </c>
      <c r="F13" s="138">
        <v>150.79999999999998</v>
      </c>
      <c r="G13" s="156">
        <v>516.5</v>
      </c>
      <c r="H13" s="147">
        <v>130.9</v>
      </c>
      <c r="I13" s="88">
        <v>138.4</v>
      </c>
      <c r="J13" s="88">
        <v>142.6</v>
      </c>
      <c r="K13" s="143">
        <v>155.10000000000005</v>
      </c>
      <c r="L13" s="156">
        <v>567</v>
      </c>
      <c r="M13" s="220">
        <v>192.1</v>
      </c>
      <c r="N13" s="51">
        <v>193.7</v>
      </c>
      <c r="O13" s="51">
        <v>230.3</v>
      </c>
      <c r="P13" s="143">
        <v>216.1</v>
      </c>
      <c r="Q13" s="156">
        <v>832.2</v>
      </c>
      <c r="R13" s="220">
        <v>230.7</v>
      </c>
      <c r="S13" s="51">
        <v>219.5</v>
      </c>
      <c r="T13" s="51">
        <v>251.3</v>
      </c>
      <c r="U13" s="143">
        <v>250.3</v>
      </c>
      <c r="V13" s="156">
        <v>951.6</v>
      </c>
      <c r="W13" s="220">
        <v>250</v>
      </c>
      <c r="X13" s="220">
        <v>210.3</v>
      </c>
      <c r="Y13" s="220">
        <v>237.1</v>
      </c>
      <c r="Z13" s="380">
        <v>255.40000000000006</v>
      </c>
      <c r="AA13" s="308">
        <v>952.80000000000007</v>
      </c>
      <c r="AB13" s="268">
        <v>238.99999999999997</v>
      </c>
      <c r="AC13" s="268">
        <v>189.10000000000002</v>
      </c>
      <c r="AD13" s="220">
        <v>244.49999999999997</v>
      </c>
      <c r="AE13" s="391">
        <v>223.60000000000002</v>
      </c>
      <c r="AF13" s="395">
        <v>896.19999999999993</v>
      </c>
      <c r="AG13" s="220">
        <v>209.4</v>
      </c>
      <c r="AH13" s="220">
        <v>228.8</v>
      </c>
      <c r="AI13" s="220">
        <v>252.99999999999997</v>
      </c>
      <c r="AJ13" s="391">
        <v>254.39999999999998</v>
      </c>
      <c r="AK13" s="395">
        <v>945.6</v>
      </c>
      <c r="AL13" s="391">
        <v>222.39999999999998</v>
      </c>
      <c r="AM13" s="220">
        <v>207.4</v>
      </c>
      <c r="AN13" s="220">
        <v>269.20000000000005</v>
      </c>
      <c r="AO13" s="220"/>
      <c r="AP13" s="395"/>
      <c r="AQ13" s="220"/>
      <c r="AR13" s="220"/>
      <c r="AS13" s="220"/>
      <c r="AT13" s="220"/>
      <c r="AU13" s="395">
        <v>1189.4000000000001</v>
      </c>
    </row>
    <row r="14" spans="1:47" s="189" customFormat="1">
      <c r="B14" s="38" t="s">
        <v>129</v>
      </c>
      <c r="C14" s="88">
        <v>84.2</v>
      </c>
      <c r="D14" s="88">
        <v>61.3</v>
      </c>
      <c r="E14" s="88">
        <v>49</v>
      </c>
      <c r="F14" s="138">
        <v>49.500000000000014</v>
      </c>
      <c r="G14" s="156">
        <v>244</v>
      </c>
      <c r="H14" s="147">
        <v>53.9</v>
      </c>
      <c r="I14" s="88">
        <v>54</v>
      </c>
      <c r="J14" s="88">
        <v>64.400000000000006</v>
      </c>
      <c r="K14" s="143">
        <v>55.599999999999994</v>
      </c>
      <c r="L14" s="156">
        <v>227.9</v>
      </c>
      <c r="M14" s="207">
        <v>58.4</v>
      </c>
      <c r="N14" s="207">
        <v>54.2</v>
      </c>
      <c r="O14" s="207">
        <v>72</v>
      </c>
      <c r="P14" s="143">
        <v>65.099999999999994</v>
      </c>
      <c r="Q14" s="156">
        <v>249.7</v>
      </c>
      <c r="R14" s="207">
        <v>55.6</v>
      </c>
      <c r="S14" s="207">
        <v>56.3</v>
      </c>
      <c r="T14" s="207">
        <v>62</v>
      </c>
      <c r="U14" s="143">
        <v>54.3</v>
      </c>
      <c r="V14" s="156">
        <v>228.4</v>
      </c>
      <c r="W14" s="207">
        <v>49.1</v>
      </c>
      <c r="X14" s="207">
        <v>50.5</v>
      </c>
      <c r="Y14" s="207">
        <v>56.6</v>
      </c>
      <c r="Z14" s="269">
        <v>43.9</v>
      </c>
      <c r="AA14" s="385">
        <v>200.1</v>
      </c>
      <c r="AB14" s="289">
        <v>58.4</v>
      </c>
      <c r="AC14" s="289">
        <v>64</v>
      </c>
      <c r="AD14" s="345">
        <v>81.900000000000006</v>
      </c>
      <c r="AE14" s="207">
        <v>55.800000000000011</v>
      </c>
      <c r="AF14" s="397">
        <v>260.10000000000002</v>
      </c>
      <c r="AG14" s="345">
        <v>71.400000000000006</v>
      </c>
      <c r="AH14" s="207">
        <v>79</v>
      </c>
      <c r="AI14" s="207">
        <v>78.400000000000006</v>
      </c>
      <c r="AJ14" s="207">
        <v>61.099999999999966</v>
      </c>
      <c r="AK14" s="397">
        <v>289.89999999999998</v>
      </c>
      <c r="AL14" s="207">
        <v>69</v>
      </c>
      <c r="AM14" s="207">
        <v>57.099999999999994</v>
      </c>
      <c r="AN14" s="207">
        <v>66.5</v>
      </c>
      <c r="AO14" s="345"/>
      <c r="AP14" s="397"/>
      <c r="AQ14" s="345"/>
      <c r="AR14" s="345"/>
      <c r="AS14" s="345"/>
      <c r="AT14" s="207"/>
      <c r="AU14" s="397"/>
    </row>
    <row r="15" spans="1:47" s="189" customFormat="1">
      <c r="B15" s="275" t="s">
        <v>168</v>
      </c>
      <c r="C15" s="210"/>
      <c r="D15" s="210"/>
      <c r="E15" s="210"/>
      <c r="F15" s="210"/>
      <c r="G15" s="158"/>
      <c r="H15" s="210"/>
      <c r="I15" s="210"/>
      <c r="J15" s="210"/>
      <c r="K15" s="210"/>
      <c r="L15" s="158"/>
      <c r="M15" s="210"/>
      <c r="N15" s="210"/>
      <c r="O15" s="210"/>
      <c r="P15" s="210"/>
      <c r="Q15" s="158"/>
      <c r="R15" s="210"/>
      <c r="S15" s="210"/>
      <c r="T15" s="210"/>
      <c r="U15" s="210"/>
      <c r="V15" s="158"/>
      <c r="W15" s="210">
        <v>-14.3</v>
      </c>
      <c r="X15" s="210">
        <v>-15.2</v>
      </c>
      <c r="Y15" s="210">
        <v>-16.700000000000003</v>
      </c>
      <c r="Z15" s="270">
        <v>-28.799999999999997</v>
      </c>
      <c r="AA15" s="386">
        <v>-75</v>
      </c>
      <c r="AB15" s="290">
        <v>-16.5</v>
      </c>
      <c r="AC15" s="290">
        <v>-13</v>
      </c>
      <c r="AD15" s="290">
        <v>-19.100000000000001</v>
      </c>
      <c r="AE15" s="270">
        <v>-13.699999999999996</v>
      </c>
      <c r="AF15" s="398">
        <v>-62.3</v>
      </c>
      <c r="AG15" s="290">
        <v>-15.4</v>
      </c>
      <c r="AH15" s="290">
        <v>-16.600000000000001</v>
      </c>
      <c r="AI15" s="290">
        <v>-23.4</v>
      </c>
      <c r="AJ15" s="270">
        <v>-18.800000000000004</v>
      </c>
      <c r="AK15" s="398">
        <v>-74.2</v>
      </c>
      <c r="AL15" s="270">
        <v>-17.7</v>
      </c>
      <c r="AM15" s="290">
        <v>-15.500000000000004</v>
      </c>
      <c r="AN15" s="290">
        <v>-23.799999999999997</v>
      </c>
      <c r="AO15" s="270">
        <v>-18.800000000000004</v>
      </c>
      <c r="AP15" s="398">
        <v>-74.2</v>
      </c>
      <c r="AQ15" s="290">
        <v>-17.7</v>
      </c>
      <c r="AR15" s="290">
        <v>-15.500000000000004</v>
      </c>
      <c r="AS15" s="290">
        <v>-23.799999999999997</v>
      </c>
      <c r="AT15" s="290">
        <v>-20.200000000000003</v>
      </c>
      <c r="AU15" s="398">
        <v>-77.2</v>
      </c>
    </row>
    <row r="16" spans="1:47" s="19" customFormat="1">
      <c r="A16" s="189"/>
      <c r="B16" s="570" t="s">
        <v>173</v>
      </c>
      <c r="C16" s="201"/>
      <c r="D16" s="201"/>
      <c r="E16" s="201"/>
      <c r="F16" s="201"/>
      <c r="G16" s="154"/>
      <c r="H16" s="201"/>
      <c r="I16" s="201"/>
      <c r="J16" s="201"/>
      <c r="K16" s="201"/>
      <c r="L16" s="154"/>
      <c r="M16" s="201"/>
      <c r="N16" s="201"/>
      <c r="O16" s="201"/>
      <c r="P16" s="201"/>
      <c r="Q16" s="154"/>
      <c r="R16" s="201"/>
      <c r="S16" s="201"/>
      <c r="T16" s="201"/>
      <c r="U16" s="201"/>
      <c r="V16" s="154"/>
      <c r="W16" s="201"/>
      <c r="X16" s="201"/>
      <c r="Y16" s="201"/>
      <c r="Z16" s="201"/>
      <c r="AA16" s="154"/>
      <c r="AB16" s="201"/>
      <c r="AC16" s="201"/>
      <c r="AD16" s="201"/>
      <c r="AE16" s="201"/>
      <c r="AF16" s="399"/>
      <c r="AG16" s="201"/>
      <c r="AH16" s="201"/>
      <c r="AI16" s="201"/>
      <c r="AJ16" s="201"/>
      <c r="AK16" s="399"/>
      <c r="AL16" s="201"/>
      <c r="AM16" s="201"/>
      <c r="AN16" s="201"/>
      <c r="AO16" s="201"/>
      <c r="AP16" s="399"/>
      <c r="AQ16" s="201"/>
      <c r="AR16" s="201"/>
      <c r="AS16" s="201"/>
      <c r="AT16" s="201"/>
      <c r="AU16" s="399"/>
    </row>
    <row r="17" spans="1:47" s="19" customFormat="1">
      <c r="A17" s="189"/>
      <c r="B17" s="570"/>
      <c r="C17" s="211"/>
      <c r="D17" s="211"/>
      <c r="E17" s="211"/>
      <c r="F17" s="211"/>
      <c r="G17" s="159"/>
      <c r="H17" s="211"/>
      <c r="I17" s="211"/>
      <c r="J17" s="211"/>
      <c r="K17" s="211"/>
      <c r="L17" s="159"/>
      <c r="M17" s="211"/>
      <c r="N17" s="211"/>
      <c r="O17" s="211"/>
      <c r="P17" s="211"/>
      <c r="Q17" s="159"/>
      <c r="R17" s="211"/>
      <c r="S17" s="211"/>
      <c r="T17" s="211"/>
      <c r="U17" s="211"/>
      <c r="V17" s="159"/>
      <c r="W17" s="211"/>
      <c r="X17" s="211"/>
      <c r="Y17" s="211"/>
      <c r="Z17" s="211"/>
      <c r="AA17" s="159"/>
      <c r="AB17" s="211"/>
      <c r="AC17" s="211"/>
      <c r="AD17" s="211"/>
      <c r="AE17" s="211"/>
      <c r="AF17" s="400"/>
      <c r="AG17" s="211"/>
      <c r="AH17" s="211"/>
      <c r="AI17" s="211"/>
      <c r="AJ17" s="211"/>
      <c r="AK17" s="400"/>
      <c r="AL17" s="211"/>
      <c r="AM17" s="211"/>
      <c r="AN17" s="211"/>
      <c r="AO17" s="211"/>
      <c r="AP17" s="400"/>
      <c r="AQ17" s="211"/>
      <c r="AR17" s="211"/>
      <c r="AS17" s="211"/>
      <c r="AT17" s="211"/>
      <c r="AU17" s="400"/>
    </row>
    <row r="18" spans="1:47" s="19" customFormat="1">
      <c r="A18" s="200"/>
      <c r="B18" s="25" t="s">
        <v>130</v>
      </c>
      <c r="C18" s="84">
        <v>-253.8</v>
      </c>
      <c r="D18" s="84">
        <v>-221.5</v>
      </c>
      <c r="E18" s="84">
        <v>-236.2</v>
      </c>
      <c r="F18" s="140">
        <v>-351.4</v>
      </c>
      <c r="G18" s="160">
        <v>-1062.8999999999999</v>
      </c>
      <c r="H18" s="216">
        <v>-271.40000000000003</v>
      </c>
      <c r="I18" s="84">
        <v>-300.8</v>
      </c>
      <c r="J18" s="84">
        <v>-361</v>
      </c>
      <c r="K18" s="140">
        <v>-347.7</v>
      </c>
      <c r="L18" s="160">
        <v>-1280.9000000000001</v>
      </c>
      <c r="M18" s="216">
        <v>-390.7</v>
      </c>
      <c r="N18" s="84">
        <v>-356.6</v>
      </c>
      <c r="O18" s="84">
        <v>-420.40000000000003</v>
      </c>
      <c r="P18" s="140">
        <v>-393.7</v>
      </c>
      <c r="Q18" s="160">
        <v>-1561.3</v>
      </c>
      <c r="R18" s="216">
        <v>-377.6</v>
      </c>
      <c r="S18" s="84">
        <v>-341.90000000000003</v>
      </c>
      <c r="T18" s="84">
        <v>-400.70000000000005</v>
      </c>
      <c r="U18" s="140">
        <v>-422</v>
      </c>
      <c r="V18" s="160">
        <v>-1542.3</v>
      </c>
      <c r="W18" s="216">
        <v>-411.29999999999995</v>
      </c>
      <c r="X18" s="216">
        <v>-367.49200000000002</v>
      </c>
      <c r="Y18" s="216">
        <v>-439.4</v>
      </c>
      <c r="Z18" s="381">
        <v>-438.90800000000002</v>
      </c>
      <c r="AA18" s="387">
        <v>-1657.1</v>
      </c>
      <c r="AB18" s="271">
        <v>-444.12700000000001</v>
      </c>
      <c r="AC18" s="271">
        <v>-373.589</v>
      </c>
      <c r="AD18" s="216">
        <v>-454.38400000000001</v>
      </c>
      <c r="AE18" s="392">
        <v>-420.19999999999982</v>
      </c>
      <c r="AF18" s="401">
        <v>-1692.3</v>
      </c>
      <c r="AG18" s="216">
        <v>-381.09100000000001</v>
      </c>
      <c r="AH18" s="216">
        <v>-403.74599999999998</v>
      </c>
      <c r="AI18" s="216">
        <v>-414.49299999999999</v>
      </c>
      <c r="AJ18" s="392">
        <v>-421.79999999999995</v>
      </c>
      <c r="AK18" s="401">
        <v>-1621.1</v>
      </c>
      <c r="AL18" s="392">
        <v>-388.82499999999999</v>
      </c>
      <c r="AM18" s="216">
        <v>-383.12200000000001</v>
      </c>
      <c r="AN18" s="216">
        <v>-484.41399999999999</v>
      </c>
      <c r="AO18" s="216">
        <v>-244.7999999999999</v>
      </c>
      <c r="AP18" s="401">
        <v>-962.89999999999986</v>
      </c>
      <c r="AQ18" s="216">
        <v>-222.42699999999999</v>
      </c>
      <c r="AR18" s="216">
        <v>-197.31200000000001</v>
      </c>
      <c r="AS18" s="216">
        <v>-264.19900000000001</v>
      </c>
      <c r="AT18" s="216">
        <v>-261.74700000000001</v>
      </c>
      <c r="AU18" s="401">
        <v>-945.68600000000004</v>
      </c>
    </row>
    <row r="19" spans="1:47" s="91" customFormat="1">
      <c r="A19" s="19"/>
      <c r="B19" s="38" t="s">
        <v>122</v>
      </c>
      <c r="C19" s="89">
        <v>-109.1</v>
      </c>
      <c r="D19" s="89">
        <v>-95.2</v>
      </c>
      <c r="E19" s="89">
        <v>-94.6</v>
      </c>
      <c r="F19" s="138">
        <v>-94.999999999999972</v>
      </c>
      <c r="G19" s="161">
        <v>-393.9</v>
      </c>
      <c r="H19" s="217">
        <v>-115.5</v>
      </c>
      <c r="I19" s="89">
        <v>-131.69999999999999</v>
      </c>
      <c r="J19" s="89">
        <v>-166.5</v>
      </c>
      <c r="K19" s="138">
        <v>-160.59999999999997</v>
      </c>
      <c r="L19" s="161">
        <v>-574.29999999999995</v>
      </c>
      <c r="M19" s="217">
        <v>-166.3</v>
      </c>
      <c r="N19" s="89">
        <v>-150.1</v>
      </c>
      <c r="O19" s="89">
        <v>-162.9</v>
      </c>
      <c r="P19" s="138">
        <v>-157.90000000000006</v>
      </c>
      <c r="Q19" s="161">
        <v>-637.20000000000005</v>
      </c>
      <c r="R19" s="217">
        <v>-151.4</v>
      </c>
      <c r="S19" s="89">
        <v>-131.19999999999999</v>
      </c>
      <c r="T19" s="89">
        <v>-158</v>
      </c>
      <c r="U19" s="138">
        <v>-181.50000000000006</v>
      </c>
      <c r="V19" s="161">
        <v>-622.1</v>
      </c>
      <c r="W19" s="217">
        <v>-174.9</v>
      </c>
      <c r="X19" s="217">
        <v>-167.9</v>
      </c>
      <c r="Y19" s="217">
        <v>-220.1</v>
      </c>
      <c r="Z19" s="382">
        <v>-221.4</v>
      </c>
      <c r="AA19" s="388">
        <v>-784.3</v>
      </c>
      <c r="AB19" s="272">
        <v>-220.7</v>
      </c>
      <c r="AC19" s="272">
        <v>-179.5</v>
      </c>
      <c r="AD19" s="217">
        <v>-201.8</v>
      </c>
      <c r="AE19" s="393">
        <v>-200.89999999999998</v>
      </c>
      <c r="AF19" s="402">
        <v>-802.9</v>
      </c>
      <c r="AG19" s="217">
        <v>-156.5</v>
      </c>
      <c r="AH19" s="217">
        <v>-159.60000000000002</v>
      </c>
      <c r="AI19" s="217">
        <v>-165.09999999999997</v>
      </c>
      <c r="AJ19" s="393">
        <v>-177.00000000000006</v>
      </c>
      <c r="AK19" s="402">
        <v>-658.2</v>
      </c>
      <c r="AL19" s="393">
        <v>-163.6</v>
      </c>
      <c r="AM19" s="217">
        <v>-183.20000000000002</v>
      </c>
      <c r="AN19" s="217">
        <v>-222.09999999999997</v>
      </c>
      <c r="AO19" s="348">
        <v>0</v>
      </c>
      <c r="AP19" s="402">
        <v>0</v>
      </c>
      <c r="AQ19" s="348">
        <v>0</v>
      </c>
      <c r="AR19" s="348">
        <v>0</v>
      </c>
      <c r="AS19" s="348">
        <v>0</v>
      </c>
      <c r="AT19" s="217">
        <v>0</v>
      </c>
      <c r="AU19" s="402">
        <v>0</v>
      </c>
    </row>
    <row r="20" spans="1:47" s="189" customFormat="1">
      <c r="A20" s="19"/>
      <c r="B20" s="38" t="s">
        <v>123</v>
      </c>
      <c r="C20" s="89">
        <v>-144.69999999999999</v>
      </c>
      <c r="D20" s="89">
        <v>-126.3</v>
      </c>
      <c r="E20" s="89">
        <v>-141.6</v>
      </c>
      <c r="F20" s="138">
        <v>-256.39999999999992</v>
      </c>
      <c r="G20" s="161">
        <v>-669</v>
      </c>
      <c r="H20" s="217">
        <v>-155.9</v>
      </c>
      <c r="I20" s="89">
        <v>-169.1</v>
      </c>
      <c r="J20" s="89">
        <v>-194.5</v>
      </c>
      <c r="K20" s="138">
        <v>-187.10000000000002</v>
      </c>
      <c r="L20" s="161">
        <v>-706.6</v>
      </c>
      <c r="M20" s="217">
        <v>-224.4</v>
      </c>
      <c r="N20" s="89">
        <v>-206.5</v>
      </c>
      <c r="O20" s="89">
        <v>-257.39999999999998</v>
      </c>
      <c r="P20" s="138">
        <v>-235.79999999999995</v>
      </c>
      <c r="Q20" s="161">
        <v>-924.09999999999991</v>
      </c>
      <c r="R20" s="217">
        <v>-244.4</v>
      </c>
      <c r="S20" s="89">
        <v>-228.1</v>
      </c>
      <c r="T20" s="89">
        <v>-262</v>
      </c>
      <c r="U20" s="138">
        <v>-255</v>
      </c>
      <c r="V20" s="161">
        <v>-989.5</v>
      </c>
      <c r="W20" s="217">
        <v>-250.7</v>
      </c>
      <c r="X20" s="217">
        <v>-214.8</v>
      </c>
      <c r="Y20" s="217">
        <v>-236</v>
      </c>
      <c r="Z20" s="382">
        <v>-246.30000000000013</v>
      </c>
      <c r="AA20" s="388">
        <v>-947.80000000000007</v>
      </c>
      <c r="AB20" s="272">
        <v>-239.9</v>
      </c>
      <c r="AC20" s="272">
        <v>-207.10000000000002</v>
      </c>
      <c r="AD20" s="217">
        <v>-271.7</v>
      </c>
      <c r="AE20" s="393">
        <v>-233</v>
      </c>
      <c r="AF20" s="402">
        <v>-951.7</v>
      </c>
      <c r="AG20" s="217">
        <v>-240</v>
      </c>
      <c r="AH20" s="217">
        <v>-260.7</v>
      </c>
      <c r="AI20" s="217">
        <v>-272.80000000000007</v>
      </c>
      <c r="AJ20" s="393">
        <v>-263.59999999999991</v>
      </c>
      <c r="AK20" s="402">
        <v>-1037.0999999999999</v>
      </c>
      <c r="AL20" s="393">
        <v>-242.70000000000002</v>
      </c>
      <c r="AM20" s="217">
        <v>-215.09999999999997</v>
      </c>
      <c r="AN20" s="217">
        <v>-281.2</v>
      </c>
      <c r="AO20" s="217">
        <v>-263.59999999999991</v>
      </c>
      <c r="AP20" s="402">
        <v>-1037.0999999999999</v>
      </c>
      <c r="AQ20" s="217">
        <v>-239.983</v>
      </c>
      <c r="AR20" s="217">
        <v>-212.39499999999998</v>
      </c>
      <c r="AS20" s="217">
        <v>-283.10399999999998</v>
      </c>
      <c r="AT20" s="217">
        <v>-277.04000000000002</v>
      </c>
      <c r="AU20" s="402">
        <v>-1012.5</v>
      </c>
    </row>
    <row r="21" spans="1:47" s="189" customFormat="1">
      <c r="A21" s="19"/>
      <c r="B21" s="38" t="s">
        <v>124</v>
      </c>
      <c r="C21" s="89">
        <v>-20.6</v>
      </c>
      <c r="D21" s="89">
        <v>-18.8</v>
      </c>
      <c r="E21" s="89">
        <v>-21.5</v>
      </c>
      <c r="F21" s="138">
        <v>-21.799999999999997</v>
      </c>
      <c r="G21" s="161">
        <v>-82.7</v>
      </c>
      <c r="H21" s="217">
        <v>-25.3</v>
      </c>
      <c r="I21" s="89">
        <v>-24.4</v>
      </c>
      <c r="J21" s="89">
        <v>-34.299999999999997</v>
      </c>
      <c r="K21" s="138">
        <v>-28.500000000000007</v>
      </c>
      <c r="L21" s="161">
        <v>-112.5</v>
      </c>
      <c r="M21" s="217">
        <v>-32.4</v>
      </c>
      <c r="N21" s="89">
        <v>-25.9</v>
      </c>
      <c r="O21" s="89">
        <v>-34.9</v>
      </c>
      <c r="P21" s="138">
        <v>-35.1</v>
      </c>
      <c r="Q21" s="161">
        <v>-128.30000000000001</v>
      </c>
      <c r="R21" s="217">
        <v>-35</v>
      </c>
      <c r="S21" s="89">
        <v>-34.4</v>
      </c>
      <c r="T21" s="89">
        <v>-39.299999999999997</v>
      </c>
      <c r="U21" s="138">
        <v>-40.600000000000009</v>
      </c>
      <c r="V21" s="161">
        <v>-149.30000000000001</v>
      </c>
      <c r="W21" s="217">
        <v>-33.5</v>
      </c>
      <c r="X21" s="217">
        <v>-32.4</v>
      </c>
      <c r="Y21" s="217">
        <v>-34.4</v>
      </c>
      <c r="Z21" s="382">
        <v>-43.79999999999999</v>
      </c>
      <c r="AA21" s="388">
        <v>-144.1</v>
      </c>
      <c r="AB21" s="272">
        <v>-32.5</v>
      </c>
      <c r="AC21" s="272">
        <v>-28.200000000000003</v>
      </c>
      <c r="AD21" s="217">
        <v>-30.399999999999991</v>
      </c>
      <c r="AE21" s="393">
        <v>-30.400000000000006</v>
      </c>
      <c r="AF21" s="402">
        <v>-121.5</v>
      </c>
      <c r="AG21" s="217">
        <v>-29.4</v>
      </c>
      <c r="AH21" s="217">
        <v>-28.800000000000004</v>
      </c>
      <c r="AI21" s="217">
        <v>-31.099999999999994</v>
      </c>
      <c r="AJ21" s="393">
        <v>-33.900000000000006</v>
      </c>
      <c r="AK21" s="402">
        <v>-123.2</v>
      </c>
      <c r="AL21" s="393">
        <v>-30.4</v>
      </c>
      <c r="AM21" s="217">
        <v>-27.700000000000003</v>
      </c>
      <c r="AN21" s="217">
        <v>-34.1</v>
      </c>
      <c r="AO21" s="348">
        <v>-33.900000000000006</v>
      </c>
      <c r="AP21" s="402">
        <v>-123.2</v>
      </c>
      <c r="AQ21" s="348">
        <v>-30.414999999999999</v>
      </c>
      <c r="AR21" s="348">
        <v>-27.716999999999999</v>
      </c>
      <c r="AS21" s="348">
        <v>-34.061999999999998</v>
      </c>
      <c r="AT21" s="217">
        <v>-33.555999999999997</v>
      </c>
      <c r="AU21" s="402">
        <v>-125.7</v>
      </c>
    </row>
    <row r="22" spans="1:47" s="189" customFormat="1">
      <c r="A22" s="19"/>
      <c r="B22" s="38" t="s">
        <v>125</v>
      </c>
      <c r="C22" s="89">
        <v>-124.1</v>
      </c>
      <c r="D22" s="89">
        <v>-107.5</v>
      </c>
      <c r="E22" s="89">
        <v>-120.1</v>
      </c>
      <c r="F22" s="138">
        <v>-234.59999999999994</v>
      </c>
      <c r="G22" s="161">
        <v>-586.29999999999995</v>
      </c>
      <c r="H22" s="217">
        <v>-130.6</v>
      </c>
      <c r="I22" s="89">
        <v>-144.69999999999999</v>
      </c>
      <c r="J22" s="89">
        <v>-160.19999999999999</v>
      </c>
      <c r="K22" s="138">
        <v>-158.60000000000002</v>
      </c>
      <c r="L22" s="161">
        <v>-594.1</v>
      </c>
      <c r="M22" s="217">
        <v>-192</v>
      </c>
      <c r="N22" s="89">
        <v>-180.6</v>
      </c>
      <c r="O22" s="89">
        <v>-222.5</v>
      </c>
      <c r="P22" s="138">
        <v>-200.69999999999993</v>
      </c>
      <c r="Q22" s="161">
        <v>-795.8</v>
      </c>
      <c r="R22" s="217">
        <v>-209.4</v>
      </c>
      <c r="S22" s="89">
        <v>-193.7</v>
      </c>
      <c r="T22" s="89">
        <v>-222.7</v>
      </c>
      <c r="U22" s="138">
        <v>-214.40000000000009</v>
      </c>
      <c r="V22" s="161">
        <v>-840.2</v>
      </c>
      <c r="W22" s="217">
        <v>-217.2</v>
      </c>
      <c r="X22" s="217">
        <v>-182.4</v>
      </c>
      <c r="Y22" s="217">
        <v>-201.6</v>
      </c>
      <c r="Z22" s="382">
        <v>-202.50000000000003</v>
      </c>
      <c r="AA22" s="388">
        <v>-803.7</v>
      </c>
      <c r="AB22" s="272">
        <v>-207.4</v>
      </c>
      <c r="AC22" s="272">
        <v>-178.9</v>
      </c>
      <c r="AD22" s="217">
        <v>-241.3</v>
      </c>
      <c r="AE22" s="393">
        <v>-202.60000000000002</v>
      </c>
      <c r="AF22" s="402">
        <v>-830.2</v>
      </c>
      <c r="AG22" s="217">
        <v>-210.6</v>
      </c>
      <c r="AH22" s="217">
        <v>-231.9</v>
      </c>
      <c r="AI22" s="217">
        <v>-241.70000000000005</v>
      </c>
      <c r="AJ22" s="393">
        <v>-229.69999999999993</v>
      </c>
      <c r="AK22" s="402">
        <v>-913.9</v>
      </c>
      <c r="AL22" s="393">
        <v>-212.3</v>
      </c>
      <c r="AM22" s="217">
        <v>-187.39999999999998</v>
      </c>
      <c r="AN22" s="217">
        <v>-247.09999999999997</v>
      </c>
      <c r="AO22" s="348">
        <v>-229.69999999999993</v>
      </c>
      <c r="AP22" s="402">
        <v>-913.9</v>
      </c>
      <c r="AQ22" s="348">
        <v>-209.56800000000001</v>
      </c>
      <c r="AR22" s="348">
        <v>-184.678</v>
      </c>
      <c r="AS22" s="348">
        <v>-249.042</v>
      </c>
      <c r="AT22" s="217">
        <v>-243.48400000000001</v>
      </c>
      <c r="AU22" s="402">
        <v>-886.8</v>
      </c>
    </row>
    <row r="23" spans="1:47" s="189" customFormat="1">
      <c r="B23" s="293" t="s">
        <v>184</v>
      </c>
      <c r="C23" s="206"/>
      <c r="D23" s="206"/>
      <c r="E23" s="206"/>
      <c r="F23" s="206"/>
      <c r="G23" s="162"/>
      <c r="H23" s="206"/>
      <c r="I23" s="206"/>
      <c r="J23" s="206"/>
      <c r="K23" s="206"/>
      <c r="L23" s="162"/>
      <c r="M23" s="206"/>
      <c r="N23" s="206"/>
      <c r="O23" s="206"/>
      <c r="P23" s="206"/>
      <c r="Q23" s="162"/>
      <c r="R23" s="206"/>
      <c r="S23" s="206"/>
      <c r="T23" s="206"/>
      <c r="U23" s="206"/>
      <c r="V23" s="162"/>
      <c r="W23" s="206">
        <v>14.3</v>
      </c>
      <c r="X23" s="206">
        <v>15.2</v>
      </c>
      <c r="Y23" s="206">
        <v>16.700000000000003</v>
      </c>
      <c r="Z23" s="273">
        <v>28.799999999999997</v>
      </c>
      <c r="AA23" s="389">
        <v>75</v>
      </c>
      <c r="AB23" s="291">
        <v>16.5</v>
      </c>
      <c r="AC23" s="291">
        <v>13</v>
      </c>
      <c r="AD23" s="346">
        <v>19.100000000000001</v>
      </c>
      <c r="AE23" s="206">
        <v>13.699999999999996</v>
      </c>
      <c r="AF23" s="403">
        <v>62.3</v>
      </c>
      <c r="AG23" s="346">
        <v>15.4</v>
      </c>
      <c r="AH23" s="346">
        <v>16.600000000000001</v>
      </c>
      <c r="AI23" s="346">
        <v>23.4</v>
      </c>
      <c r="AJ23" s="206">
        <v>18.800000000000004</v>
      </c>
      <c r="AK23" s="403">
        <v>74.2</v>
      </c>
      <c r="AL23" s="206">
        <v>17.5</v>
      </c>
      <c r="AM23" s="290">
        <v>15.200000000000003</v>
      </c>
      <c r="AN23" s="217">
        <v>18.799999999999997</v>
      </c>
      <c r="AO23" s="346">
        <v>18.800000000000004</v>
      </c>
      <c r="AP23" s="403">
        <v>74.2</v>
      </c>
      <c r="AQ23" s="346">
        <v>17.5</v>
      </c>
      <c r="AR23" s="346">
        <v>15.200000000000003</v>
      </c>
      <c r="AS23" s="346">
        <v>18.799999999999997</v>
      </c>
      <c r="AT23" s="217">
        <v>15.400000000000006</v>
      </c>
      <c r="AU23" s="403">
        <v>66.900000000000006</v>
      </c>
    </row>
    <row r="24" spans="1:47" s="189" customFormat="1">
      <c r="B24" s="570" t="s">
        <v>174</v>
      </c>
      <c r="C24" s="208"/>
      <c r="D24" s="208"/>
      <c r="E24" s="208"/>
      <c r="F24" s="208"/>
      <c r="G24" s="163"/>
      <c r="H24" s="208"/>
      <c r="I24" s="208"/>
      <c r="J24" s="208"/>
      <c r="K24" s="208"/>
      <c r="L24" s="163"/>
      <c r="M24" s="208"/>
      <c r="N24" s="208"/>
      <c r="O24" s="208"/>
      <c r="P24" s="208"/>
      <c r="Q24" s="163"/>
      <c r="R24" s="208"/>
      <c r="S24" s="208"/>
      <c r="T24" s="208"/>
      <c r="U24" s="208"/>
      <c r="V24" s="163"/>
      <c r="W24" s="208"/>
      <c r="X24" s="208"/>
      <c r="Y24" s="208"/>
      <c r="Z24" s="274"/>
      <c r="AA24" s="390"/>
      <c r="AB24" s="274"/>
      <c r="AC24" s="274"/>
      <c r="AD24" s="208"/>
      <c r="AE24" s="208"/>
      <c r="AF24" s="404"/>
      <c r="AG24" s="208"/>
      <c r="AH24" s="208"/>
      <c r="AI24" s="208"/>
      <c r="AJ24" s="208"/>
      <c r="AK24" s="404"/>
      <c r="AL24" s="208"/>
      <c r="AM24" s="208"/>
      <c r="AN24" s="208"/>
      <c r="AO24" s="208"/>
      <c r="AP24" s="404"/>
      <c r="AQ24" s="208"/>
      <c r="AR24" s="208"/>
      <c r="AS24" s="208"/>
      <c r="AT24" s="208"/>
      <c r="AU24" s="404"/>
    </row>
    <row r="25" spans="1:47" s="189" customFormat="1">
      <c r="B25" s="570"/>
      <c r="C25" s="208"/>
      <c r="D25" s="208"/>
      <c r="E25" s="208"/>
      <c r="F25" s="208"/>
      <c r="G25" s="163"/>
      <c r="H25" s="208"/>
      <c r="I25" s="208"/>
      <c r="J25" s="208"/>
      <c r="K25" s="208"/>
      <c r="L25" s="163"/>
      <c r="M25" s="208"/>
      <c r="N25" s="208"/>
      <c r="O25" s="208"/>
      <c r="P25" s="208"/>
      <c r="Q25" s="163"/>
      <c r="R25" s="208"/>
      <c r="S25" s="208"/>
      <c r="T25" s="208"/>
      <c r="U25" s="208"/>
      <c r="V25" s="163"/>
      <c r="W25" s="208"/>
      <c r="X25" s="208"/>
      <c r="Y25" s="208"/>
      <c r="Z25" s="274"/>
      <c r="AA25" s="390"/>
      <c r="AB25" s="274"/>
      <c r="AC25" s="274"/>
      <c r="AD25" s="208"/>
      <c r="AE25" s="208"/>
      <c r="AF25" s="404"/>
      <c r="AG25" s="208"/>
      <c r="AH25" s="208"/>
      <c r="AI25" s="208"/>
      <c r="AJ25" s="208"/>
      <c r="AK25" s="404"/>
      <c r="AL25" s="208"/>
      <c r="AM25" s="208"/>
      <c r="AN25" s="208"/>
      <c r="AO25" s="208"/>
      <c r="AP25" s="404"/>
      <c r="AQ25" s="208"/>
      <c r="AR25" s="208"/>
      <c r="AS25" s="208"/>
      <c r="AT25" s="208"/>
      <c r="AU25" s="404"/>
    </row>
    <row r="26" spans="1:47" s="189" customFormat="1">
      <c r="B26" s="25" t="s">
        <v>131</v>
      </c>
      <c r="C26" s="49">
        <v>114.80000000000001</v>
      </c>
      <c r="D26" s="49">
        <v>105.89999999999999</v>
      </c>
      <c r="E26" s="49">
        <v>105.7</v>
      </c>
      <c r="F26" s="137">
        <v>18.500000000000057</v>
      </c>
      <c r="G26" s="155">
        <v>344.90000000000003</v>
      </c>
      <c r="H26" s="214">
        <v>95.700000000000017</v>
      </c>
      <c r="I26" s="49">
        <v>93.30000000000004</v>
      </c>
      <c r="J26" s="49">
        <v>101.30000000000001</v>
      </c>
      <c r="K26" s="137">
        <v>111.6999999999999</v>
      </c>
      <c r="L26" s="155">
        <v>401.99999999999994</v>
      </c>
      <c r="M26" s="214">
        <v>106.59999999999998</v>
      </c>
      <c r="N26" s="49">
        <v>112.19999999999999</v>
      </c>
      <c r="O26" s="49">
        <v>128.5</v>
      </c>
      <c r="P26" s="137">
        <v>134.39999999999998</v>
      </c>
      <c r="Q26" s="155">
        <v>481.8</v>
      </c>
      <c r="R26" s="214">
        <v>128.19999999999999</v>
      </c>
      <c r="S26" s="49">
        <v>131.60000000000002</v>
      </c>
      <c r="T26" s="49">
        <v>145.80000000000001</v>
      </c>
      <c r="U26" s="137">
        <v>144.09999999999985</v>
      </c>
      <c r="V26" s="155">
        <v>549.70000000000005</v>
      </c>
      <c r="W26" s="214">
        <v>137</v>
      </c>
      <c r="X26" s="214">
        <v>141.10000000000002</v>
      </c>
      <c r="Y26" s="214">
        <v>161.59999999999997</v>
      </c>
      <c r="Z26" s="371">
        <v>170.2</v>
      </c>
      <c r="AA26" s="298">
        <v>610</v>
      </c>
      <c r="AB26" s="265">
        <v>158.5</v>
      </c>
      <c r="AC26" s="265">
        <v>144.6</v>
      </c>
      <c r="AD26" s="214">
        <v>162.29999999999995</v>
      </c>
      <c r="AE26" s="376">
        <v>153.60000000000002</v>
      </c>
      <c r="AF26" s="394">
        <v>619</v>
      </c>
      <c r="AG26" s="214">
        <v>135.10000000000002</v>
      </c>
      <c r="AH26" s="214">
        <v>136.69999999999999</v>
      </c>
      <c r="AI26" s="214">
        <v>154.29999999999998</v>
      </c>
      <c r="AJ26" s="376">
        <v>151.50000000000003</v>
      </c>
      <c r="AK26" s="394">
        <v>577.6</v>
      </c>
      <c r="AL26" s="376">
        <v>140.03500000000003</v>
      </c>
      <c r="AM26" s="214">
        <v>140.56199999999995</v>
      </c>
      <c r="AN26" s="214">
        <v>150.10000000000005</v>
      </c>
      <c r="AO26" s="214">
        <v>121.88100000000011</v>
      </c>
      <c r="AP26" s="394">
        <v>451.26800000000003</v>
      </c>
      <c r="AQ26" s="214">
        <v>109.37199999999999</v>
      </c>
      <c r="AR26" s="214">
        <v>106.34999999999997</v>
      </c>
      <c r="AS26" s="214">
        <v>117.42699999999996</v>
      </c>
      <c r="AT26" s="214">
        <v>91.99199999999999</v>
      </c>
      <c r="AU26" s="394">
        <v>425.20000000000016</v>
      </c>
    </row>
    <row r="27" spans="1:47" s="189" customFormat="1">
      <c r="A27" s="19"/>
      <c r="B27" s="38" t="s">
        <v>122</v>
      </c>
      <c r="C27" s="89">
        <v>11.100000000000009</v>
      </c>
      <c r="D27" s="89">
        <v>4.0999999999999943</v>
      </c>
      <c r="E27" s="89">
        <v>30.200000000000003</v>
      </c>
      <c r="F27" s="138">
        <v>26.600000000000009</v>
      </c>
      <c r="G27" s="161">
        <v>72</v>
      </c>
      <c r="H27" s="217">
        <v>15.400000000000006</v>
      </c>
      <c r="I27" s="89">
        <v>19.800000000000011</v>
      </c>
      <c r="J27" s="89">
        <v>26.699999999999989</v>
      </c>
      <c r="K27" s="138">
        <v>27.100000000000023</v>
      </c>
      <c r="L27" s="161">
        <v>89</v>
      </c>
      <c r="M27" s="217">
        <v>20.399999999999977</v>
      </c>
      <c r="N27" s="89">
        <v>17</v>
      </c>
      <c r="O27" s="89">
        <v>17.699999999999989</v>
      </c>
      <c r="P27" s="138">
        <v>20.799999999999926</v>
      </c>
      <c r="Q27" s="161">
        <v>75.899999999999977</v>
      </c>
      <c r="R27" s="217">
        <v>19.299999999999983</v>
      </c>
      <c r="S27" s="89">
        <v>17.5</v>
      </c>
      <c r="T27" s="89">
        <v>21.900000000000006</v>
      </c>
      <c r="U27" s="138">
        <v>17.399999999999949</v>
      </c>
      <c r="V27" s="161">
        <v>76.100000000000023</v>
      </c>
      <c r="W27" s="217">
        <v>25.299999999999983</v>
      </c>
      <c r="X27" s="217">
        <v>31.900000000000006</v>
      </c>
      <c r="Y27" s="217">
        <v>40.299999999999983</v>
      </c>
      <c r="Z27" s="382">
        <v>41.900000000000006</v>
      </c>
      <c r="AA27" s="388">
        <v>139.5</v>
      </c>
      <c r="AB27" s="272">
        <v>37.300000000000011</v>
      </c>
      <c r="AC27" s="272">
        <v>38.899999999999977</v>
      </c>
      <c r="AD27" s="217">
        <v>44.800000000000011</v>
      </c>
      <c r="AE27" s="393">
        <v>41.300000000000068</v>
      </c>
      <c r="AF27" s="402">
        <v>162.30000000000007</v>
      </c>
      <c r="AG27" s="217">
        <v>34.400000000000006</v>
      </c>
      <c r="AH27" s="217">
        <v>29.999999999999972</v>
      </c>
      <c r="AI27" s="217">
        <v>32.400000000000034</v>
      </c>
      <c r="AJ27" s="393">
        <v>29.599999999999966</v>
      </c>
      <c r="AK27" s="402">
        <v>126.39999999999998</v>
      </c>
      <c r="AL27" s="393">
        <v>29.099999999999994</v>
      </c>
      <c r="AM27" s="217">
        <v>32.700000000000017</v>
      </c>
      <c r="AN27" s="217">
        <v>27.199999999999989</v>
      </c>
      <c r="AO27" s="217">
        <v>0</v>
      </c>
      <c r="AP27" s="402">
        <v>0</v>
      </c>
      <c r="AQ27" s="217">
        <v>0</v>
      </c>
      <c r="AR27" s="217">
        <v>0</v>
      </c>
      <c r="AS27" s="217">
        <v>0</v>
      </c>
      <c r="AT27" s="217">
        <v>0</v>
      </c>
      <c r="AU27" s="402">
        <v>0</v>
      </c>
    </row>
    <row r="28" spans="1:47" s="189" customFormat="1">
      <c r="A28" s="19"/>
      <c r="B28" s="38" t="s">
        <v>123</v>
      </c>
      <c r="C28" s="89">
        <v>103.7</v>
      </c>
      <c r="D28" s="89">
        <v>101.8</v>
      </c>
      <c r="E28" s="89">
        <v>75.5</v>
      </c>
      <c r="F28" s="138">
        <v>-8.0999999999999517</v>
      </c>
      <c r="G28" s="161">
        <v>272.90000000000003</v>
      </c>
      <c r="H28" s="217">
        <v>80.300000000000011</v>
      </c>
      <c r="I28" s="89">
        <v>73.500000000000028</v>
      </c>
      <c r="J28" s="89">
        <v>74.600000000000023</v>
      </c>
      <c r="K28" s="138">
        <v>84.599999999999881</v>
      </c>
      <c r="L28" s="161">
        <v>312.99999999999994</v>
      </c>
      <c r="M28" s="217">
        <v>86.2</v>
      </c>
      <c r="N28" s="89">
        <v>95.199999999999989</v>
      </c>
      <c r="O28" s="89">
        <v>110.80000000000001</v>
      </c>
      <c r="P28" s="138">
        <v>113.60000000000005</v>
      </c>
      <c r="Q28" s="161">
        <v>405.80000000000013</v>
      </c>
      <c r="R28" s="217">
        <v>108.9</v>
      </c>
      <c r="S28" s="89">
        <v>114.10000000000002</v>
      </c>
      <c r="T28" s="89">
        <v>123.90000000000002</v>
      </c>
      <c r="U28" s="138">
        <v>126.69999999999992</v>
      </c>
      <c r="V28" s="161">
        <v>473.59999999999997</v>
      </c>
      <c r="W28" s="217">
        <v>111.70000000000003</v>
      </c>
      <c r="X28" s="217">
        <v>109.20000000000002</v>
      </c>
      <c r="Y28" s="217">
        <v>121.3</v>
      </c>
      <c r="Z28" s="382">
        <v>128.29999999999998</v>
      </c>
      <c r="AA28" s="388">
        <v>470.5</v>
      </c>
      <c r="AB28" s="272">
        <v>121.19999999999997</v>
      </c>
      <c r="AC28" s="272">
        <v>105.70000000000002</v>
      </c>
      <c r="AD28" s="217">
        <v>117.49999999999996</v>
      </c>
      <c r="AE28" s="393">
        <v>112.29999999999995</v>
      </c>
      <c r="AF28" s="402">
        <v>456.69999999999993</v>
      </c>
      <c r="AG28" s="217">
        <v>100.70000000000002</v>
      </c>
      <c r="AH28" s="217">
        <v>106.7</v>
      </c>
      <c r="AI28" s="217">
        <v>121.89999999999995</v>
      </c>
      <c r="AJ28" s="393">
        <v>121.90000000000006</v>
      </c>
      <c r="AK28" s="402">
        <v>451.20000000000005</v>
      </c>
      <c r="AL28" s="393">
        <v>111.09999999999997</v>
      </c>
      <c r="AM28" s="217">
        <v>108.20000000000002</v>
      </c>
      <c r="AN28" s="217">
        <v>122.90000000000006</v>
      </c>
      <c r="AO28" s="217">
        <v>121.90000000000009</v>
      </c>
      <c r="AP28" s="402">
        <v>451.20000000000005</v>
      </c>
      <c r="AQ28" s="217">
        <v>109.49899999999997</v>
      </c>
      <c r="AR28" s="217">
        <v>106.69499999999999</v>
      </c>
      <c r="AS28" s="217">
        <v>122.48500000000001</v>
      </c>
      <c r="AT28" s="217">
        <v>96.791999999999987</v>
      </c>
      <c r="AU28" s="402">
        <v>435.50000000000017</v>
      </c>
    </row>
    <row r="29" spans="1:47" s="200" customFormat="1">
      <c r="A29" s="19"/>
      <c r="B29" s="38" t="s">
        <v>124</v>
      </c>
      <c r="C29" s="89">
        <v>23.799999999999997</v>
      </c>
      <c r="D29" s="89">
        <v>24.2</v>
      </c>
      <c r="E29" s="89">
        <v>24.5</v>
      </c>
      <c r="F29" s="138">
        <v>26.200000000000003</v>
      </c>
      <c r="G29" s="161">
        <v>98.7</v>
      </c>
      <c r="H29" s="217">
        <v>26.099999999999998</v>
      </c>
      <c r="I29" s="89">
        <v>25.800000000000004</v>
      </c>
      <c r="J29" s="89">
        <v>27.800000000000004</v>
      </c>
      <c r="K29" s="138">
        <v>32.499999999999972</v>
      </c>
      <c r="L29" s="161">
        <v>112.19999999999999</v>
      </c>
      <c r="M29" s="217">
        <v>27.700000000000003</v>
      </c>
      <c r="N29" s="89">
        <v>27.9</v>
      </c>
      <c r="O29" s="89">
        <v>31.000000000000007</v>
      </c>
      <c r="P29" s="138">
        <v>33.1</v>
      </c>
      <c r="Q29" s="161">
        <v>119.69999999999999</v>
      </c>
      <c r="R29" s="217">
        <v>32</v>
      </c>
      <c r="S29" s="89">
        <v>32.000000000000007</v>
      </c>
      <c r="T29" s="89">
        <v>33.299999999999997</v>
      </c>
      <c r="U29" s="138">
        <v>36.499999999999986</v>
      </c>
      <c r="V29" s="161">
        <v>133.80000000000001</v>
      </c>
      <c r="W29" s="217">
        <v>29.799999999999997</v>
      </c>
      <c r="X29" s="217">
        <v>30.800000000000004</v>
      </c>
      <c r="Y29" s="217">
        <v>29.200000000000003</v>
      </c>
      <c r="Z29" s="382">
        <v>31.499999999999993</v>
      </c>
      <c r="AA29" s="388">
        <v>121.29999999999998</v>
      </c>
      <c r="AB29" s="272">
        <v>31.200000000000003</v>
      </c>
      <c r="AC29" s="272">
        <v>31.5</v>
      </c>
      <c r="AD29" s="217">
        <v>32.399999999999991</v>
      </c>
      <c r="AE29" s="393">
        <v>35.5</v>
      </c>
      <c r="AF29" s="402">
        <v>130.6</v>
      </c>
      <c r="AG29" s="217">
        <v>30.5</v>
      </c>
      <c r="AH29" s="217">
        <v>30.799999999999997</v>
      </c>
      <c r="AI29" s="217">
        <v>32.200000000000017</v>
      </c>
      <c r="AJ29" s="393">
        <v>36.099999999999994</v>
      </c>
      <c r="AK29" s="402">
        <v>129.60000000000002</v>
      </c>
      <c r="AL29" s="393">
        <v>32</v>
      </c>
      <c r="AM29" s="217">
        <v>31.1</v>
      </c>
      <c r="AN29" s="217">
        <v>34.29999999999999</v>
      </c>
      <c r="AO29" s="217">
        <v>36.099999999999994</v>
      </c>
      <c r="AP29" s="402">
        <v>129.60000000000002</v>
      </c>
      <c r="AQ29" s="217">
        <v>31.981999999999999</v>
      </c>
      <c r="AR29" s="217">
        <v>31.053000000000004</v>
      </c>
      <c r="AS29" s="217">
        <v>34.382000000000005</v>
      </c>
      <c r="AT29" s="217">
        <v>35.400999999999996</v>
      </c>
      <c r="AU29" s="402">
        <v>132.90000000000003</v>
      </c>
    </row>
    <row r="30" spans="1:47" s="200" customFormat="1">
      <c r="A30" s="91"/>
      <c r="B30" s="38" t="s">
        <v>125</v>
      </c>
      <c r="C30" s="89">
        <v>79.900000000000006</v>
      </c>
      <c r="D30" s="89">
        <v>77.599999999999994</v>
      </c>
      <c r="E30" s="89">
        <v>51</v>
      </c>
      <c r="F30" s="138">
        <v>-34.299999999999955</v>
      </c>
      <c r="G30" s="161">
        <v>174.20000000000005</v>
      </c>
      <c r="H30" s="217">
        <v>54.200000000000017</v>
      </c>
      <c r="I30" s="89">
        <v>47.700000000000017</v>
      </c>
      <c r="J30" s="89">
        <v>46.800000000000011</v>
      </c>
      <c r="K30" s="138">
        <v>52.099999999999909</v>
      </c>
      <c r="L30" s="161">
        <v>200.79999999999995</v>
      </c>
      <c r="M30" s="217">
        <v>58.5</v>
      </c>
      <c r="N30" s="89">
        <v>67.299999999999983</v>
      </c>
      <c r="O30" s="89">
        <v>79.800000000000011</v>
      </c>
      <c r="P30" s="138">
        <v>80.500000000000057</v>
      </c>
      <c r="Q30" s="161">
        <v>286.10000000000014</v>
      </c>
      <c r="R30" s="217">
        <v>76.900000000000006</v>
      </c>
      <c r="S30" s="89">
        <v>82.100000000000023</v>
      </c>
      <c r="T30" s="89">
        <v>90.600000000000023</v>
      </c>
      <c r="U30" s="138">
        <v>90.199999999999932</v>
      </c>
      <c r="V30" s="161">
        <v>339.79999999999995</v>
      </c>
      <c r="W30" s="217">
        <v>81.900000000000034</v>
      </c>
      <c r="X30" s="217">
        <v>78.400000000000006</v>
      </c>
      <c r="Y30" s="217">
        <v>92.1</v>
      </c>
      <c r="Z30" s="382">
        <v>96.799999999999983</v>
      </c>
      <c r="AA30" s="388">
        <v>349.20000000000005</v>
      </c>
      <c r="AB30" s="272">
        <v>89.999999999999972</v>
      </c>
      <c r="AC30" s="272">
        <v>74.200000000000017</v>
      </c>
      <c r="AD30" s="217">
        <v>85.099999999999966</v>
      </c>
      <c r="AE30" s="393">
        <v>76.799999999999955</v>
      </c>
      <c r="AF30" s="402">
        <v>326.09999999999991</v>
      </c>
      <c r="AG30" s="217">
        <v>70.200000000000017</v>
      </c>
      <c r="AH30" s="217">
        <v>75.900000000000006</v>
      </c>
      <c r="AI30" s="217">
        <v>89.699999999999932</v>
      </c>
      <c r="AJ30" s="393">
        <v>85.800000000000068</v>
      </c>
      <c r="AK30" s="402">
        <v>321.60000000000002</v>
      </c>
      <c r="AL30" s="393">
        <v>79.099999999999966</v>
      </c>
      <c r="AM30" s="217">
        <v>77.100000000000023</v>
      </c>
      <c r="AN30" s="217">
        <v>88.60000000000008</v>
      </c>
      <c r="AO30" s="217">
        <v>85.800000000000068</v>
      </c>
      <c r="AP30" s="402">
        <v>321.60000000000002</v>
      </c>
      <c r="AQ30" s="217">
        <v>77.516999999999967</v>
      </c>
      <c r="AR30" s="217">
        <v>75.641999999999996</v>
      </c>
      <c r="AS30" s="217">
        <v>88.10299999999998</v>
      </c>
      <c r="AT30" s="217">
        <v>61.390999999999991</v>
      </c>
      <c r="AU30" s="402">
        <v>302.60000000000014</v>
      </c>
    </row>
    <row r="31" spans="1:47" s="189" customFormat="1">
      <c r="B31" s="293" t="s">
        <v>184</v>
      </c>
      <c r="C31" s="206"/>
      <c r="D31" s="206"/>
      <c r="E31" s="206"/>
      <c r="F31" s="206"/>
      <c r="G31" s="162"/>
      <c r="H31" s="206"/>
      <c r="I31" s="206"/>
      <c r="J31" s="206"/>
      <c r="K31" s="206"/>
      <c r="L31" s="162"/>
      <c r="M31" s="206"/>
      <c r="N31" s="206"/>
      <c r="O31" s="206"/>
      <c r="P31" s="206"/>
      <c r="Q31" s="162"/>
      <c r="R31" s="206"/>
      <c r="S31" s="206"/>
      <c r="T31" s="206"/>
      <c r="U31" s="206"/>
      <c r="V31" s="162"/>
      <c r="W31" s="206"/>
      <c r="Y31" s="206"/>
      <c r="Z31" s="273"/>
      <c r="AA31" s="389"/>
      <c r="AB31" s="273"/>
      <c r="AE31" s="206"/>
      <c r="AF31" s="403"/>
      <c r="AG31" s="206"/>
      <c r="AH31" s="206"/>
      <c r="AI31" s="206"/>
      <c r="AJ31" s="206"/>
      <c r="AK31" s="403"/>
      <c r="AL31" s="217">
        <v>-0.19999999999999929</v>
      </c>
      <c r="AM31" s="217">
        <v>-0.30000000000000071</v>
      </c>
      <c r="AN31" s="217">
        <v>-5</v>
      </c>
      <c r="AO31" s="217">
        <v>0</v>
      </c>
      <c r="AP31" s="403">
        <v>0</v>
      </c>
      <c r="AQ31" s="217">
        <v>-0.19999999999999929</v>
      </c>
      <c r="AR31" s="217">
        <v>-0.30000000000000071</v>
      </c>
      <c r="AS31" s="217">
        <v>-5</v>
      </c>
      <c r="AT31" s="217">
        <v>-4.7999999999999972</v>
      </c>
      <c r="AU31" s="403">
        <v>-10.299999999999997</v>
      </c>
    </row>
    <row r="32" spans="1:47" s="189" customFormat="1">
      <c r="B32" s="570" t="s">
        <v>175</v>
      </c>
      <c r="C32" s="201"/>
      <c r="D32" s="201"/>
      <c r="E32" s="201"/>
      <c r="F32" s="201"/>
      <c r="G32" s="154"/>
      <c r="H32" s="201"/>
      <c r="I32" s="201"/>
      <c r="J32" s="201"/>
      <c r="K32" s="201"/>
      <c r="L32" s="154"/>
      <c r="M32" s="201"/>
      <c r="N32" s="201"/>
      <c r="O32" s="201"/>
      <c r="P32" s="201"/>
      <c r="Q32" s="154"/>
      <c r="R32" s="201"/>
      <c r="S32" s="201"/>
      <c r="T32" s="201"/>
      <c r="U32" s="201"/>
      <c r="V32" s="154"/>
      <c r="W32" s="201"/>
      <c r="X32" s="201"/>
      <c r="Y32" s="201"/>
      <c r="Z32" s="201"/>
      <c r="AA32" s="154"/>
      <c r="AB32" s="201"/>
      <c r="AC32" s="201"/>
      <c r="AD32" s="201"/>
      <c r="AE32" s="201"/>
      <c r="AF32" s="399"/>
      <c r="AG32" s="201"/>
      <c r="AH32" s="201"/>
      <c r="AI32" s="201"/>
      <c r="AJ32" s="201"/>
      <c r="AK32" s="399"/>
      <c r="AL32" s="201"/>
      <c r="AM32" s="201"/>
      <c r="AN32" s="201"/>
      <c r="AO32" s="201"/>
      <c r="AP32" s="399"/>
      <c r="AQ32" s="201"/>
      <c r="AR32" s="201"/>
      <c r="AS32" s="201"/>
      <c r="AT32" s="201"/>
      <c r="AU32" s="399"/>
    </row>
    <row r="33" spans="1:47" s="189" customFormat="1">
      <c r="B33" s="570"/>
      <c r="C33" s="201"/>
      <c r="D33" s="201"/>
      <c r="E33" s="201"/>
      <c r="F33" s="201"/>
      <c r="G33" s="154"/>
      <c r="H33" s="201"/>
      <c r="I33" s="201"/>
      <c r="J33" s="201"/>
      <c r="K33" s="201"/>
      <c r="L33" s="154"/>
      <c r="M33" s="201"/>
      <c r="N33" s="201"/>
      <c r="O33" s="201"/>
      <c r="P33" s="201"/>
      <c r="Q33" s="154"/>
      <c r="R33" s="201"/>
      <c r="S33" s="201"/>
      <c r="T33" s="201"/>
      <c r="U33" s="201"/>
      <c r="V33" s="154"/>
      <c r="W33" s="201"/>
      <c r="X33" s="201"/>
      <c r="Y33" s="201"/>
      <c r="Z33" s="201"/>
      <c r="AA33" s="154"/>
      <c r="AB33" s="201"/>
      <c r="AC33" s="201"/>
      <c r="AD33" s="201"/>
      <c r="AE33" s="201"/>
      <c r="AF33" s="399"/>
      <c r="AG33" s="201"/>
      <c r="AH33" s="201"/>
      <c r="AI33" s="201"/>
      <c r="AJ33" s="201"/>
      <c r="AK33" s="399"/>
      <c r="AL33" s="201"/>
      <c r="AM33" s="201"/>
      <c r="AN33" s="201"/>
      <c r="AO33" s="201"/>
      <c r="AP33" s="399"/>
      <c r="AQ33" s="201"/>
      <c r="AR33" s="201"/>
      <c r="AS33" s="201"/>
      <c r="AT33" s="201"/>
      <c r="AU33" s="399"/>
    </row>
    <row r="34" spans="1:47" s="189" customFormat="1">
      <c r="B34" s="25" t="s">
        <v>132</v>
      </c>
      <c r="C34" s="52">
        <v>0.31144872490504616</v>
      </c>
      <c r="D34" s="52">
        <v>0.32345754428833229</v>
      </c>
      <c r="E34" s="52">
        <v>0.30915472360339286</v>
      </c>
      <c r="F34" s="141">
        <v>5.0013517166801996E-2</v>
      </c>
      <c r="G34" s="164">
        <v>0.24499218639011228</v>
      </c>
      <c r="H34" s="218">
        <v>0.26069190956142746</v>
      </c>
      <c r="I34" s="52">
        <v>0.2367419436691196</v>
      </c>
      <c r="J34" s="52">
        <v>0.21912178239238594</v>
      </c>
      <c r="K34" s="141">
        <v>0.24314323030039145</v>
      </c>
      <c r="L34" s="164">
        <v>0.23887337334363296</v>
      </c>
      <c r="M34" s="218">
        <v>0.21435753066559415</v>
      </c>
      <c r="N34" s="52">
        <v>0.23933447098976107</v>
      </c>
      <c r="O34" s="52">
        <v>0.23414723032069973</v>
      </c>
      <c r="P34" s="141">
        <v>0.25449725430789616</v>
      </c>
      <c r="Q34" s="164">
        <v>0.23582966226138033</v>
      </c>
      <c r="R34" s="218">
        <v>0.25345986555950967</v>
      </c>
      <c r="S34" s="52">
        <v>0.27793030623020071</v>
      </c>
      <c r="T34" s="52">
        <v>0.26678865507776761</v>
      </c>
      <c r="U34" s="141">
        <v>0.25450370893677116</v>
      </c>
      <c r="V34" s="164">
        <v>0.26276290630975147</v>
      </c>
      <c r="W34" s="218">
        <v>0.24986321356921395</v>
      </c>
      <c r="X34" s="218">
        <v>0.27748279252704033</v>
      </c>
      <c r="Y34" s="218">
        <v>0.26888519134775368</v>
      </c>
      <c r="Z34" s="383">
        <v>0.27933694403413734</v>
      </c>
      <c r="AA34" s="164">
        <v>0.26906620793083669</v>
      </c>
      <c r="AB34" s="218">
        <v>0.26302688350481251</v>
      </c>
      <c r="AC34" s="218">
        <v>0.27904284060208412</v>
      </c>
      <c r="AD34" s="218">
        <v>0.26317496351548558</v>
      </c>
      <c r="AE34" s="383">
        <v>0.26768909027535742</v>
      </c>
      <c r="AF34" s="405">
        <v>0.267814649764202</v>
      </c>
      <c r="AG34" s="218">
        <v>0.26172026346377375</v>
      </c>
      <c r="AH34" s="218">
        <v>0.25296076980014803</v>
      </c>
      <c r="AI34" s="218">
        <v>0.27127285513361454</v>
      </c>
      <c r="AJ34" s="383">
        <v>0.26425954997383555</v>
      </c>
      <c r="AK34" s="405">
        <v>0.26270068676945468</v>
      </c>
      <c r="AL34" s="383">
        <v>0.26481656580937979</v>
      </c>
      <c r="AM34" s="218">
        <v>0.26840175673095273</v>
      </c>
      <c r="AN34" s="218">
        <v>0.23840533672172814</v>
      </c>
      <c r="AO34" s="218">
        <v>0.33229911036831272</v>
      </c>
      <c r="AP34" s="405">
        <v>0.31910494368420161</v>
      </c>
      <c r="AQ34" s="218">
        <v>0.32963330208951802</v>
      </c>
      <c r="AR34" s="218">
        <v>0.35022492112941356</v>
      </c>
      <c r="AS34" s="218">
        <v>0.30770178132517167</v>
      </c>
      <c r="AT34" s="218">
        <v>0.26004879165736156</v>
      </c>
      <c r="AU34" s="405">
        <v>0.31017546214466063</v>
      </c>
    </row>
    <row r="35" spans="1:47" s="189" customFormat="1">
      <c r="B35" s="38" t="s">
        <v>122</v>
      </c>
      <c r="C35" s="90">
        <v>9.2346089850249655E-2</v>
      </c>
      <c r="D35" s="90">
        <v>4.128902316213489E-2</v>
      </c>
      <c r="E35" s="90">
        <v>0.24198717948717952</v>
      </c>
      <c r="F35" s="142">
        <v>0.21875000000000011</v>
      </c>
      <c r="G35" s="165">
        <v>0.15453960077269802</v>
      </c>
      <c r="H35" s="219">
        <v>0.11764705882352945</v>
      </c>
      <c r="I35" s="90">
        <v>0.13069306930693078</v>
      </c>
      <c r="J35" s="90">
        <v>0.13819875776397511</v>
      </c>
      <c r="K35" s="142">
        <v>0.14437932871603637</v>
      </c>
      <c r="L35" s="165">
        <v>0.13417759686416403</v>
      </c>
      <c r="M35" s="219">
        <v>0.10926620246384562</v>
      </c>
      <c r="N35" s="90">
        <v>0.10173548773189707</v>
      </c>
      <c r="O35" s="90">
        <v>9.8006644518272359E-2</v>
      </c>
      <c r="P35" s="142">
        <v>0.11639619473978695</v>
      </c>
      <c r="Q35" s="165">
        <v>0.10643668489692887</v>
      </c>
      <c r="R35" s="219">
        <v>0.11306385471587571</v>
      </c>
      <c r="S35" s="90">
        <v>0.11768661735036988</v>
      </c>
      <c r="T35" s="90">
        <v>0.12173429683157312</v>
      </c>
      <c r="U35" s="142">
        <v>8.7481146304675461E-2</v>
      </c>
      <c r="V35" s="165">
        <v>0.1089945574334002</v>
      </c>
      <c r="W35" s="219">
        <v>0.12637362637362629</v>
      </c>
      <c r="X35" s="219">
        <v>0.15965965965965967</v>
      </c>
      <c r="Y35" s="219">
        <v>0.15476190476190471</v>
      </c>
      <c r="Z35" s="384">
        <v>0.1590736522399393</v>
      </c>
      <c r="AA35" s="165">
        <v>0.15100671140939598</v>
      </c>
      <c r="AB35" s="219">
        <v>0.14457364341085277</v>
      </c>
      <c r="AC35" s="219">
        <v>0.17811355311355304</v>
      </c>
      <c r="AD35" s="219">
        <v>0.18167072181670724</v>
      </c>
      <c r="AE35" s="384">
        <v>0.17052023121387308</v>
      </c>
      <c r="AF35" s="406">
        <v>0.16815167840862003</v>
      </c>
      <c r="AG35" s="219">
        <v>0.18019905709795708</v>
      </c>
      <c r="AH35" s="219">
        <v>0.15822784810126567</v>
      </c>
      <c r="AI35" s="219">
        <v>0.16405063291139257</v>
      </c>
      <c r="AJ35" s="384">
        <v>0.14327202323330088</v>
      </c>
      <c r="AK35" s="406">
        <v>0.16110119806270709</v>
      </c>
      <c r="AL35" s="384">
        <v>0.15101193565127138</v>
      </c>
      <c r="AM35" s="219">
        <v>0.15145900880037061</v>
      </c>
      <c r="AN35" s="219">
        <v>0.10910549538708381</v>
      </c>
      <c r="AO35" s="439"/>
      <c r="AP35" s="406"/>
      <c r="AQ35" s="439"/>
      <c r="AR35" s="439"/>
      <c r="AS35" s="439"/>
      <c r="AT35" s="219"/>
      <c r="AU35" s="406"/>
    </row>
    <row r="36" spans="1:47" s="189" customFormat="1">
      <c r="B36" s="38" t="s">
        <v>123</v>
      </c>
      <c r="C36" s="90">
        <v>0.41747181964573271</v>
      </c>
      <c r="D36" s="90">
        <v>0.44629548443665057</v>
      </c>
      <c r="E36" s="90">
        <v>0.3477660064486412</v>
      </c>
      <c r="F36" s="142">
        <v>-3.2621828433346566E-2</v>
      </c>
      <c r="G36" s="165">
        <v>0.28973351735853065</v>
      </c>
      <c r="H36" s="219">
        <v>0.33996613039796791</v>
      </c>
      <c r="I36" s="90">
        <v>0.30296784830997542</v>
      </c>
      <c r="J36" s="90">
        <v>0.277220364176886</v>
      </c>
      <c r="K36" s="142">
        <v>0.31137283768862667</v>
      </c>
      <c r="L36" s="165">
        <v>0.30698313063946642</v>
      </c>
      <c r="M36" s="219">
        <v>0.27752736638763681</v>
      </c>
      <c r="N36" s="90">
        <v>0.31554524361948955</v>
      </c>
      <c r="O36" s="90">
        <v>0.30092341118957094</v>
      </c>
      <c r="P36" s="142">
        <v>0.32512879221522628</v>
      </c>
      <c r="Q36" s="165">
        <v>0.30513572449056325</v>
      </c>
      <c r="R36" s="219">
        <v>0.30823662609680158</v>
      </c>
      <c r="S36" s="90">
        <v>0.33343074225599073</v>
      </c>
      <c r="T36" s="90">
        <v>0.32106763410209904</v>
      </c>
      <c r="U36" s="142">
        <v>0.33193607545192538</v>
      </c>
      <c r="V36" s="165">
        <v>0.32369626136285967</v>
      </c>
      <c r="W36" s="219">
        <v>0.30822295805739525</v>
      </c>
      <c r="X36" s="219">
        <v>0.33703703703703708</v>
      </c>
      <c r="Y36" s="219">
        <v>0.33949062412538483</v>
      </c>
      <c r="Z36" s="384">
        <v>0.34249866524292566</v>
      </c>
      <c r="AA36" s="165">
        <v>0.33173517591482754</v>
      </c>
      <c r="AB36" s="219">
        <v>0.33564109664912761</v>
      </c>
      <c r="AC36" s="219">
        <v>0.33791560102301793</v>
      </c>
      <c r="AD36" s="219">
        <v>0.30190133607399788</v>
      </c>
      <c r="AE36" s="384">
        <v>0.32522444251375604</v>
      </c>
      <c r="AF36" s="406">
        <v>0.32426867367225221</v>
      </c>
      <c r="AG36" s="219">
        <v>0.29556794834164962</v>
      </c>
      <c r="AH36" s="219">
        <v>0.29041916167664666</v>
      </c>
      <c r="AI36" s="219">
        <v>0.30884215860146935</v>
      </c>
      <c r="AJ36" s="384">
        <v>0.3162127107652401</v>
      </c>
      <c r="AK36" s="406">
        <v>0.30316468453940743</v>
      </c>
      <c r="AL36" s="384">
        <v>0.31401921989824755</v>
      </c>
      <c r="AM36" s="219">
        <v>0.33467367769873185</v>
      </c>
      <c r="AN36" s="219">
        <v>0.30413264043553589</v>
      </c>
      <c r="AO36" s="219">
        <v>0.31621271076524016</v>
      </c>
      <c r="AP36" s="406">
        <v>0.30316468453940743</v>
      </c>
      <c r="AQ36" s="219">
        <v>0.31331799634888197</v>
      </c>
      <c r="AR36" s="219">
        <v>0.33437274750070511</v>
      </c>
      <c r="AS36" s="219">
        <v>0.30199290414680874</v>
      </c>
      <c r="AT36" s="219">
        <v>0.25891844464893315</v>
      </c>
      <c r="AU36" s="406">
        <v>0.30075966850828739</v>
      </c>
    </row>
    <row r="37" spans="1:47" s="189" customFormat="1">
      <c r="B37" s="38" t="s">
        <v>124</v>
      </c>
      <c r="C37" s="90">
        <v>0.536036036036036</v>
      </c>
      <c r="D37" s="90">
        <v>0.56279069767441858</v>
      </c>
      <c r="E37" s="90">
        <v>0.53260869565217395</v>
      </c>
      <c r="F37" s="142">
        <v>0.54583333333333339</v>
      </c>
      <c r="G37" s="165">
        <v>0.54410143329658212</v>
      </c>
      <c r="H37" s="219">
        <v>0.50778210116731515</v>
      </c>
      <c r="I37" s="90">
        <v>0.51394422310756982</v>
      </c>
      <c r="J37" s="90">
        <v>0.44766505636070858</v>
      </c>
      <c r="K37" s="142">
        <v>0.53278688524590134</v>
      </c>
      <c r="L37" s="165">
        <v>0.49933244325767689</v>
      </c>
      <c r="M37" s="219">
        <v>0.4608985024958403</v>
      </c>
      <c r="N37" s="90">
        <v>0.51858736059479549</v>
      </c>
      <c r="O37" s="90">
        <v>0.47040971168437035</v>
      </c>
      <c r="P37" s="142">
        <v>0.48533724340175954</v>
      </c>
      <c r="Q37" s="165">
        <v>0.48266129032258059</v>
      </c>
      <c r="R37" s="219">
        <v>0.47761194029850745</v>
      </c>
      <c r="S37" s="90">
        <v>0.48192771084337355</v>
      </c>
      <c r="T37" s="90">
        <v>0.45867768595041319</v>
      </c>
      <c r="U37" s="142">
        <v>0.47341115434500636</v>
      </c>
      <c r="V37" s="165">
        <v>0.47262451430589897</v>
      </c>
      <c r="W37" s="219">
        <v>0.47077409162717215</v>
      </c>
      <c r="X37" s="219">
        <v>0.48734177215189878</v>
      </c>
      <c r="Y37" s="219">
        <v>0.45911949685534592</v>
      </c>
      <c r="Z37" s="384">
        <v>0.41832669322709165</v>
      </c>
      <c r="AA37" s="165">
        <v>0.45704596834966088</v>
      </c>
      <c r="AB37" s="219">
        <v>0.48979591836734698</v>
      </c>
      <c r="AC37" s="219">
        <v>0.52763819095477382</v>
      </c>
      <c r="AD37" s="219">
        <v>0.51592356687898089</v>
      </c>
      <c r="AE37" s="384">
        <v>0.53869499241274654</v>
      </c>
      <c r="AF37" s="406">
        <v>0.51804839349464493</v>
      </c>
      <c r="AG37" s="219">
        <v>0.50918196994991649</v>
      </c>
      <c r="AH37" s="219">
        <v>0.51677852348993281</v>
      </c>
      <c r="AI37" s="219">
        <v>0.50868878357030034</v>
      </c>
      <c r="AJ37" s="384">
        <v>0.51571428571428568</v>
      </c>
      <c r="AK37" s="406">
        <v>0.51265822784810133</v>
      </c>
      <c r="AL37" s="384">
        <v>0.51282051282051289</v>
      </c>
      <c r="AM37" s="219">
        <v>0.52891156462585032</v>
      </c>
      <c r="AN37" s="219">
        <v>0.5014619883040935</v>
      </c>
      <c r="AO37" s="219">
        <v>0.51571428571428568</v>
      </c>
      <c r="AP37" s="406">
        <v>0.51265822784810133</v>
      </c>
      <c r="AQ37" s="219">
        <v>0.51255669343077392</v>
      </c>
      <c r="AR37" s="219">
        <v>0.52838182746299134</v>
      </c>
      <c r="AS37" s="219">
        <v>0.50233767751738656</v>
      </c>
      <c r="AT37" s="219">
        <v>0.51337790217091805</v>
      </c>
      <c r="AU37" s="406">
        <v>0.51392111368909521</v>
      </c>
    </row>
    <row r="38" spans="1:47" s="189" customFormat="1">
      <c r="B38" s="38" t="s">
        <v>125</v>
      </c>
      <c r="C38" s="90">
        <v>0.39166666666666672</v>
      </c>
      <c r="D38" s="90">
        <v>0.4192328471096704</v>
      </c>
      <c r="E38" s="90">
        <v>0.29807130333138515</v>
      </c>
      <c r="F38" s="142">
        <v>-0.17124313529705421</v>
      </c>
      <c r="G38" s="166">
        <v>0.22905982905982911</v>
      </c>
      <c r="H38" s="219">
        <v>0.29329004329004338</v>
      </c>
      <c r="I38" s="90">
        <v>0.247920997920998</v>
      </c>
      <c r="J38" s="90">
        <v>0.22608695652173919</v>
      </c>
      <c r="K38" s="142">
        <v>0.24727100142382499</v>
      </c>
      <c r="L38" s="166">
        <v>0.25261039124418161</v>
      </c>
      <c r="M38" s="219">
        <v>0.23353293413173654</v>
      </c>
      <c r="N38" s="90">
        <v>0.27148043565954011</v>
      </c>
      <c r="O38" s="90">
        <v>0.26397618260006617</v>
      </c>
      <c r="P38" s="142">
        <v>0.28627311522048388</v>
      </c>
      <c r="Q38" s="166">
        <v>0.26444218504482864</v>
      </c>
      <c r="R38" s="219">
        <v>0.26859937128885786</v>
      </c>
      <c r="S38" s="90">
        <v>0.29767947788252364</v>
      </c>
      <c r="T38" s="90">
        <v>0.28917969996808179</v>
      </c>
      <c r="U38" s="142">
        <v>0.29612606697307919</v>
      </c>
      <c r="V38" s="166">
        <v>0.28796610169491521</v>
      </c>
      <c r="W38" s="219">
        <v>0.27382146439317961</v>
      </c>
      <c r="X38" s="219">
        <v>0.30061349693251532</v>
      </c>
      <c r="Y38" s="219">
        <v>0.31358529111338102</v>
      </c>
      <c r="Z38" s="384">
        <v>0.32342131640494481</v>
      </c>
      <c r="AA38" s="166">
        <v>0.30288836846213896</v>
      </c>
      <c r="AB38" s="219">
        <v>0.30262273032952247</v>
      </c>
      <c r="AC38" s="219">
        <v>0.29316475701303835</v>
      </c>
      <c r="AD38" s="219">
        <v>0.26072303921568618</v>
      </c>
      <c r="AE38" s="384">
        <v>0.2748747315676448</v>
      </c>
      <c r="AF38" s="407">
        <v>0.28202023696272588</v>
      </c>
      <c r="AG38" s="219">
        <v>0.25000000000000006</v>
      </c>
      <c r="AH38" s="219">
        <v>0.24658869395711502</v>
      </c>
      <c r="AI38" s="219">
        <v>0.27066988533494246</v>
      </c>
      <c r="AJ38" s="384">
        <v>0.27194928684627595</v>
      </c>
      <c r="AK38" s="407">
        <v>0.26029947389720764</v>
      </c>
      <c r="AL38" s="384">
        <v>0.27144818119423464</v>
      </c>
      <c r="AM38" s="219">
        <v>0.29149338374291123</v>
      </c>
      <c r="AN38" s="219">
        <v>0.26392612451593706</v>
      </c>
      <c r="AO38" s="219">
        <v>0.27194928684627595</v>
      </c>
      <c r="AP38" s="407">
        <v>0.26029947389720764</v>
      </c>
      <c r="AQ38" s="219">
        <v>0.27001410732013159</v>
      </c>
      <c r="AR38" s="219">
        <v>0.29057314074984636</v>
      </c>
      <c r="AS38" s="219">
        <v>0.26132079668985148</v>
      </c>
      <c r="AT38" s="219">
        <v>0.20136449364493642</v>
      </c>
      <c r="AU38" s="407">
        <v>0.25441399024718353</v>
      </c>
    </row>
    <row r="39" spans="1:47" s="189" customFormat="1"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P39" s="200"/>
      <c r="Q39" s="200"/>
      <c r="R39" s="200"/>
      <c r="S39" s="200"/>
      <c r="U39" s="200"/>
      <c r="V39" s="200"/>
      <c r="W39" s="200"/>
      <c r="AB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</row>
    <row r="40" spans="1:47" s="189" customFormat="1">
      <c r="A40" s="7"/>
      <c r="B40" s="570" t="s">
        <v>176</v>
      </c>
      <c r="C40" s="201"/>
      <c r="D40" s="201"/>
      <c r="E40" s="201"/>
      <c r="F40" s="201"/>
      <c r="G40" s="154"/>
      <c r="H40" s="201"/>
      <c r="I40" s="201"/>
      <c r="J40" s="201"/>
      <c r="K40" s="201"/>
      <c r="L40" s="154"/>
      <c r="M40" s="201"/>
      <c r="N40" s="201"/>
      <c r="O40" s="201"/>
      <c r="P40" s="201"/>
      <c r="Q40" s="154"/>
      <c r="R40" s="201"/>
      <c r="S40" s="201"/>
      <c r="T40" s="201"/>
      <c r="U40" s="201"/>
      <c r="V40" s="154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</row>
    <row r="41" spans="1:47" s="189" customFormat="1">
      <c r="A41" s="7"/>
      <c r="B41" s="570"/>
      <c r="C41" s="201"/>
      <c r="D41" s="201"/>
      <c r="E41" s="201"/>
      <c r="F41" s="201"/>
      <c r="G41" s="154"/>
      <c r="H41" s="201"/>
      <c r="I41" s="201"/>
      <c r="J41" s="201"/>
      <c r="K41" s="201"/>
      <c r="L41" s="154"/>
      <c r="M41" s="201"/>
      <c r="N41" s="201"/>
      <c r="O41" s="201"/>
      <c r="P41" s="201"/>
      <c r="Q41" s="154"/>
      <c r="R41" s="201"/>
      <c r="S41" s="201"/>
      <c r="T41" s="201"/>
      <c r="U41" s="201"/>
      <c r="V41" s="154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</row>
    <row r="42" spans="1:47" s="189" customFormat="1">
      <c r="A42" s="7"/>
      <c r="B42" s="25" t="s">
        <v>177</v>
      </c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>
        <v>-105.4</v>
      </c>
      <c r="N42" s="292">
        <v>-104.20000000000002</v>
      </c>
      <c r="O42" s="292">
        <v>-107.29999999999998</v>
      </c>
      <c r="P42" s="292">
        <v>-105.3</v>
      </c>
      <c r="Q42" s="292">
        <v>-425.59999999999997</v>
      </c>
      <c r="R42" s="292">
        <v>-109.70000000000002</v>
      </c>
      <c r="S42" s="292">
        <v>-101.69999999999999</v>
      </c>
      <c r="T42" s="292">
        <v>-107.4</v>
      </c>
      <c r="U42" s="292">
        <v>-118.59999999999998</v>
      </c>
      <c r="V42" s="292">
        <v>-437.4</v>
      </c>
      <c r="W42" s="292">
        <v>-108.4</v>
      </c>
      <c r="X42" s="292">
        <v>-108.30000000000001</v>
      </c>
      <c r="Y42" s="292">
        <v>-109.39999999999999</v>
      </c>
      <c r="Z42" s="292">
        <v>-117.40000000000002</v>
      </c>
      <c r="AA42" s="292">
        <v>-443.5</v>
      </c>
      <c r="AB42" s="292">
        <v>-108.7</v>
      </c>
      <c r="AC42" s="292">
        <v>-101.70000000000002</v>
      </c>
      <c r="AD42" s="347">
        <v>-106.79999999999998</v>
      </c>
      <c r="AE42" s="347">
        <v>-108.90000000000003</v>
      </c>
      <c r="AF42" s="347">
        <v>-426.1</v>
      </c>
      <c r="AG42" s="347">
        <v>-99.477000000000004</v>
      </c>
      <c r="AH42" s="347">
        <v>-103.61800000000001</v>
      </c>
      <c r="AI42" s="347">
        <v>-106.113</v>
      </c>
      <c r="AJ42" s="347">
        <v>-106.09999999999997</v>
      </c>
      <c r="AK42" s="347">
        <v>-415.3</v>
      </c>
      <c r="AL42" s="347">
        <v>-105.33799999999999</v>
      </c>
      <c r="AM42" s="347">
        <v>-106.405</v>
      </c>
      <c r="AN42" s="347">
        <v>-109.09400000000001</v>
      </c>
      <c r="AO42" s="347">
        <v>-93.25200000000001</v>
      </c>
      <c r="AP42" s="347">
        <v>-363.315</v>
      </c>
      <c r="AQ42" s="347">
        <v>-91.043999999999997</v>
      </c>
      <c r="AR42" s="347">
        <v>-92.332999999999998</v>
      </c>
      <c r="AS42" s="347">
        <v>-96.795999999999992</v>
      </c>
      <c r="AT42" s="347">
        <v>-98.682999999999993</v>
      </c>
      <c r="AU42" s="347">
        <v>-378.85799999999995</v>
      </c>
    </row>
    <row r="43" spans="1:47" s="189" customFormat="1">
      <c r="A43" s="7"/>
      <c r="B43" s="38" t="s">
        <v>122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>
        <v>-17</v>
      </c>
      <c r="N43" s="272">
        <v>-17</v>
      </c>
      <c r="O43" s="272">
        <v>-16.5</v>
      </c>
      <c r="P43" s="272">
        <v>-17.299999999999997</v>
      </c>
      <c r="Q43" s="272">
        <v>-67.8</v>
      </c>
      <c r="R43" s="272">
        <v>-16.899999999999999</v>
      </c>
      <c r="S43" s="272">
        <v>-16.100000000000001</v>
      </c>
      <c r="T43" s="272">
        <v>-15.5</v>
      </c>
      <c r="U43" s="272">
        <v>-17.5</v>
      </c>
      <c r="V43" s="272">
        <v>-66</v>
      </c>
      <c r="W43" s="272">
        <v>-17</v>
      </c>
      <c r="X43" s="272">
        <v>-19.899999999999999</v>
      </c>
      <c r="Y43" s="272">
        <v>-19.5</v>
      </c>
      <c r="Z43" s="272">
        <v>-26.000000000000007</v>
      </c>
      <c r="AA43" s="272">
        <v>-82.4</v>
      </c>
      <c r="AB43" s="272">
        <v>-21.4</v>
      </c>
      <c r="AC43" s="272">
        <v>-19.399999999999999</v>
      </c>
      <c r="AD43" s="217">
        <v>-16.400000000000006</v>
      </c>
      <c r="AE43" s="217">
        <v>-22.599999999999994</v>
      </c>
      <c r="AF43" s="217">
        <v>-79.8</v>
      </c>
      <c r="AG43" s="217">
        <v>-16.899999999999999</v>
      </c>
      <c r="AH43" s="217">
        <v>-16.800000000000004</v>
      </c>
      <c r="AI43" s="217">
        <v>-13.599999999999994</v>
      </c>
      <c r="AJ43" s="217">
        <v>-19.200000000000003</v>
      </c>
      <c r="AK43" s="217">
        <v>-66.5</v>
      </c>
      <c r="AL43" s="217">
        <v>-18.600000000000001</v>
      </c>
      <c r="AM43" s="217">
        <v>-20</v>
      </c>
      <c r="AN43" s="217">
        <v>-19</v>
      </c>
      <c r="AO43" s="348">
        <v>-6.5149999999999997</v>
      </c>
      <c r="AP43" s="348">
        <v>-14.5</v>
      </c>
      <c r="AQ43" s="348">
        <v>-4.9729999999999999</v>
      </c>
      <c r="AR43" s="348">
        <v>-4.702</v>
      </c>
      <c r="AS43" s="348">
        <v>-2.4209999999999998</v>
      </c>
      <c r="AT43" s="348">
        <v>-5.5919999999999996</v>
      </c>
      <c r="AU43" s="348">
        <v>-17.7</v>
      </c>
    </row>
    <row r="44" spans="1:47" s="189" customFormat="1">
      <c r="A44" s="7"/>
      <c r="B44" s="38" t="s">
        <v>123</v>
      </c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>
        <v>-88.4</v>
      </c>
      <c r="N44" s="272">
        <v>-87.200000000000017</v>
      </c>
      <c r="O44" s="272">
        <v>-90.799999999999983</v>
      </c>
      <c r="P44" s="272">
        <v>-88</v>
      </c>
      <c r="Q44" s="272">
        <v>-354.4</v>
      </c>
      <c r="R44" s="272">
        <v>-91.9</v>
      </c>
      <c r="S44" s="272">
        <v>-84.6</v>
      </c>
      <c r="T44" s="272">
        <v>-91</v>
      </c>
      <c r="U44" s="272">
        <v>-100.29999999999998</v>
      </c>
      <c r="V44" s="272">
        <v>-367.79999999999995</v>
      </c>
      <c r="W44" s="272">
        <v>-90.5</v>
      </c>
      <c r="X44" s="272">
        <v>-87.5</v>
      </c>
      <c r="Y44" s="272">
        <v>-89.1</v>
      </c>
      <c r="Z44" s="272">
        <v>-90.4</v>
      </c>
      <c r="AA44" s="272">
        <v>-357.5</v>
      </c>
      <c r="AB44" s="272">
        <v>-86.5</v>
      </c>
      <c r="AC44" s="272">
        <v>-81.300000000000011</v>
      </c>
      <c r="AD44" s="217">
        <v>-89.59999999999998</v>
      </c>
      <c r="AE44" s="217">
        <v>-85.300000000000011</v>
      </c>
      <c r="AF44" s="217">
        <v>-342.7</v>
      </c>
      <c r="AG44" s="217">
        <v>-81.599999999999994</v>
      </c>
      <c r="AH44" s="217">
        <v>-85.800000000000011</v>
      </c>
      <c r="AI44" s="217">
        <v>-91.4</v>
      </c>
      <c r="AJ44" s="217">
        <v>-85.699999999999989</v>
      </c>
      <c r="AK44" s="217">
        <v>-344.5</v>
      </c>
      <c r="AL44" s="217">
        <v>-85.7</v>
      </c>
      <c r="AM44" s="217">
        <v>-85.499999999999986</v>
      </c>
      <c r="AN44" s="217">
        <v>-93.699999999999932</v>
      </c>
      <c r="AO44" s="217">
        <v>-85.7</v>
      </c>
      <c r="AP44" s="217">
        <v>-344.5</v>
      </c>
      <c r="AQ44" s="217">
        <v>-85.03</v>
      </c>
      <c r="AR44" s="217">
        <v>-86.823999999999998</v>
      </c>
      <c r="AS44" s="217">
        <v>-94.064999999999998</v>
      </c>
      <c r="AT44" s="217">
        <v>-101.21299999999999</v>
      </c>
      <c r="AU44" s="217">
        <v>-367.1</v>
      </c>
    </row>
    <row r="45" spans="1:47" s="189" customFormat="1">
      <c r="A45" s="7"/>
      <c r="B45" s="38" t="s">
        <v>124</v>
      </c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>
        <v>-42.1</v>
      </c>
      <c r="N45" s="272">
        <v>-37.800000000000004</v>
      </c>
      <c r="O45" s="272">
        <v>-37.299999999999997</v>
      </c>
      <c r="P45" s="272">
        <v>-37.600000000000009</v>
      </c>
      <c r="Q45" s="272">
        <v>-154.80000000000001</v>
      </c>
      <c r="R45" s="272">
        <v>-40.4</v>
      </c>
      <c r="S45" s="272">
        <v>-36.9</v>
      </c>
      <c r="T45" s="272">
        <v>-40.799999999999997</v>
      </c>
      <c r="U45" s="272">
        <v>-42.999999999999986</v>
      </c>
      <c r="V45" s="272">
        <v>-161.1</v>
      </c>
      <c r="W45" s="272">
        <v>-38</v>
      </c>
      <c r="X45" s="272">
        <v>-39</v>
      </c>
      <c r="Y45" s="272">
        <v>-35</v>
      </c>
      <c r="Z45" s="272">
        <v>-37.099999999999994</v>
      </c>
      <c r="AA45" s="272">
        <v>-149.1</v>
      </c>
      <c r="AB45" s="272">
        <v>-35.1</v>
      </c>
      <c r="AC45" s="272">
        <v>-34.300000000000004</v>
      </c>
      <c r="AD45" s="217">
        <v>-33.799999999999997</v>
      </c>
      <c r="AE45" s="217">
        <v>-38.499999999999986</v>
      </c>
      <c r="AF45" s="217">
        <v>-141.69999999999999</v>
      </c>
      <c r="AG45" s="217">
        <v>-32</v>
      </c>
      <c r="AH45" s="217">
        <v>-32.200000000000003</v>
      </c>
      <c r="AI45" s="217">
        <v>-33</v>
      </c>
      <c r="AJ45" s="217">
        <v>-30.200000000000003</v>
      </c>
      <c r="AK45" s="217">
        <v>-127.4</v>
      </c>
      <c r="AL45" s="217">
        <v>-33.700000000000003</v>
      </c>
      <c r="AM45" s="217">
        <v>-31.200000000000003</v>
      </c>
      <c r="AN45" s="217">
        <v>-36.799999999999983</v>
      </c>
      <c r="AO45" s="348">
        <v>-30.200000000000003</v>
      </c>
      <c r="AP45" s="348">
        <v>-127.4</v>
      </c>
      <c r="AQ45" s="348">
        <v>-33.700000000000003</v>
      </c>
      <c r="AR45" s="348">
        <v>-33.1</v>
      </c>
      <c r="AS45" s="348">
        <v>-36.777999999999999</v>
      </c>
      <c r="AT45" s="217">
        <v>-39.206000000000003</v>
      </c>
      <c r="AU45" s="217">
        <v>-142.80000000000001</v>
      </c>
    </row>
    <row r="46" spans="1:47" s="189" customFormat="1">
      <c r="A46" s="7"/>
      <c r="B46" s="38" t="s">
        <v>125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>
        <v>-46.3</v>
      </c>
      <c r="N46" s="272">
        <v>-49.400000000000006</v>
      </c>
      <c r="O46" s="272">
        <v>-53.499999999999986</v>
      </c>
      <c r="P46" s="272">
        <v>-50.400000000000006</v>
      </c>
      <c r="Q46" s="272">
        <v>-199.6</v>
      </c>
      <c r="R46" s="272">
        <v>-51.5</v>
      </c>
      <c r="S46" s="272">
        <v>-47.7</v>
      </c>
      <c r="T46" s="272">
        <v>-50.2</v>
      </c>
      <c r="U46" s="272">
        <v>-57.299999999999983</v>
      </c>
      <c r="V46" s="272">
        <v>-206.7</v>
      </c>
      <c r="W46" s="272">
        <v>-52.5</v>
      </c>
      <c r="X46" s="272">
        <v>-48.5</v>
      </c>
      <c r="Y46" s="272">
        <v>-54.099999999999994</v>
      </c>
      <c r="Z46" s="272">
        <v>-53.300000000000011</v>
      </c>
      <c r="AA46" s="272">
        <v>-208.4</v>
      </c>
      <c r="AB46" s="272">
        <v>-51.4</v>
      </c>
      <c r="AC46" s="272">
        <v>-47.000000000000007</v>
      </c>
      <c r="AD46" s="217">
        <v>-55.799999999999983</v>
      </c>
      <c r="AE46" s="217">
        <v>-46.800000000000011</v>
      </c>
      <c r="AF46" s="217">
        <v>-201</v>
      </c>
      <c r="AG46" s="217">
        <v>-49.6</v>
      </c>
      <c r="AH46" s="217">
        <v>-53.6</v>
      </c>
      <c r="AI46" s="217">
        <v>-58.399999999999991</v>
      </c>
      <c r="AJ46" s="217">
        <v>-55.5</v>
      </c>
      <c r="AK46" s="217">
        <v>-217.1</v>
      </c>
      <c r="AL46" s="217">
        <v>-52</v>
      </c>
      <c r="AM46" s="217">
        <v>-54.3</v>
      </c>
      <c r="AN46" s="217">
        <v>-56.899999999999991</v>
      </c>
      <c r="AO46" s="348">
        <v>-55.5</v>
      </c>
      <c r="AP46" s="348">
        <v>-217.1</v>
      </c>
      <c r="AQ46" s="348">
        <v>-51.33</v>
      </c>
      <c r="AR46" s="348">
        <v>-53.723999999999997</v>
      </c>
      <c r="AS46" s="348">
        <v>-57.286999999999999</v>
      </c>
      <c r="AT46" s="217">
        <v>-62.006999999999998</v>
      </c>
      <c r="AU46" s="217">
        <v>-224.3</v>
      </c>
    </row>
    <row r="47" spans="1:47" s="189" customFormat="1">
      <c r="A47" s="7"/>
      <c r="B47" s="293" t="s">
        <v>184</v>
      </c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72"/>
      <c r="V47" s="294"/>
      <c r="W47" s="294">
        <v>-0.9</v>
      </c>
      <c r="X47" s="294">
        <v>-0.9</v>
      </c>
      <c r="Y47" s="294">
        <v>-0.8</v>
      </c>
      <c r="Z47" s="294">
        <v>-1.0000000000000002</v>
      </c>
      <c r="AA47" s="294">
        <v>-3.6</v>
      </c>
      <c r="AB47" s="294">
        <v>-0.8</v>
      </c>
      <c r="AC47" s="294">
        <v>-1</v>
      </c>
      <c r="AD47" s="348">
        <v>-0.8</v>
      </c>
      <c r="AE47" s="348">
        <v>-1</v>
      </c>
      <c r="AF47" s="348">
        <v>-3.6</v>
      </c>
      <c r="AG47" s="348">
        <v>-1</v>
      </c>
      <c r="AH47" s="348">
        <v>-1</v>
      </c>
      <c r="AI47" s="348">
        <v>-1.1000000000000001</v>
      </c>
      <c r="AJ47" s="348">
        <v>-1.1999999999999997</v>
      </c>
      <c r="AK47" s="348">
        <v>-4.3</v>
      </c>
      <c r="AL47" s="348">
        <v>-1</v>
      </c>
      <c r="AM47" s="348">
        <v>-0.89999999999999991</v>
      </c>
      <c r="AN47" s="348">
        <v>3.5570000000000221</v>
      </c>
      <c r="AO47" s="348">
        <v>-1.1999999999999997</v>
      </c>
      <c r="AP47" s="348">
        <v>-4.3</v>
      </c>
      <c r="AQ47" s="348">
        <v>-1.0149999999999999</v>
      </c>
      <c r="AR47" s="348">
        <v>-0.81899999999999995</v>
      </c>
      <c r="AS47" s="348">
        <v>-0.311</v>
      </c>
      <c r="AT47" s="348">
        <v>8.0449999999999999</v>
      </c>
      <c r="AU47" s="348">
        <v>5.9</v>
      </c>
    </row>
    <row r="48" spans="1:47" s="189" customFormat="1">
      <c r="A48" s="7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</row>
    <row r="49" spans="1:47" s="189" customFormat="1">
      <c r="A49" s="7"/>
      <c r="B49" s="570" t="s">
        <v>241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O49" s="201"/>
      <c r="AP49" s="201"/>
      <c r="AQ49" s="201"/>
      <c r="AR49" s="201"/>
      <c r="AS49" s="201"/>
      <c r="AT49" s="201"/>
      <c r="AU49" s="201"/>
    </row>
    <row r="50" spans="1:47" s="189" customFormat="1">
      <c r="A50" s="7"/>
      <c r="B50" s="57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O50" s="201"/>
      <c r="AP50" s="201"/>
      <c r="AQ50" s="201"/>
      <c r="AR50" s="201"/>
      <c r="AS50" s="201"/>
      <c r="AT50" s="201"/>
      <c r="AU50" s="201"/>
    </row>
    <row r="51" spans="1:47" s="189" customFormat="1">
      <c r="A51" s="7"/>
      <c r="B51" s="25" t="s">
        <v>241</v>
      </c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O51" s="347">
        <v>0</v>
      </c>
      <c r="AP51" s="347">
        <v>0</v>
      </c>
      <c r="AQ51" s="347">
        <v>0</v>
      </c>
      <c r="AR51" s="347">
        <v>0</v>
      </c>
      <c r="AS51" s="347">
        <v>14.6</v>
      </c>
      <c r="AT51" s="347">
        <v>194.3</v>
      </c>
      <c r="AU51" s="347">
        <v>208.92400000000001</v>
      </c>
    </row>
    <row r="52" spans="1:47" s="189" customFormat="1">
      <c r="A52" s="7"/>
      <c r="B52" s="38" t="s">
        <v>122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O52" s="440"/>
      <c r="AP52" s="440"/>
      <c r="AQ52" s="440"/>
      <c r="AR52" s="440"/>
      <c r="AS52" s="348"/>
      <c r="AT52" s="217"/>
      <c r="AU52" s="217"/>
    </row>
    <row r="53" spans="1:47" s="189" customFormat="1">
      <c r="A53" s="7"/>
      <c r="B53" s="38" t="s">
        <v>123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O53" s="440">
        <v>0</v>
      </c>
      <c r="AP53" s="440">
        <v>0</v>
      </c>
      <c r="AQ53" s="440">
        <v>0</v>
      </c>
      <c r="AR53" s="440">
        <v>0</v>
      </c>
      <c r="AS53" s="217">
        <v>14.6</v>
      </c>
      <c r="AT53" s="217">
        <v>194.3</v>
      </c>
      <c r="AU53" s="217">
        <v>208.9</v>
      </c>
    </row>
    <row r="54" spans="1:47" s="189" customFormat="1">
      <c r="A54" s="7"/>
      <c r="B54" s="38" t="s">
        <v>124</v>
      </c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O54" s="440"/>
      <c r="AP54" s="440"/>
      <c r="AQ54" s="440"/>
      <c r="AR54" s="440"/>
      <c r="AS54" s="348">
        <v>14.6</v>
      </c>
      <c r="AT54" s="440">
        <v>0</v>
      </c>
      <c r="AU54" s="217">
        <v>14.6</v>
      </c>
    </row>
    <row r="55" spans="1:47" s="189" customFormat="1">
      <c r="A55" s="7"/>
      <c r="B55" s="38" t="s">
        <v>125</v>
      </c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O55" s="440"/>
      <c r="AP55" s="440"/>
      <c r="AQ55" s="440"/>
      <c r="AR55" s="440"/>
      <c r="AS55" s="348"/>
      <c r="AT55" s="217">
        <v>194.3</v>
      </c>
      <c r="AU55" s="217">
        <v>194.3</v>
      </c>
    </row>
    <row r="56" spans="1:47" s="189" customFormat="1">
      <c r="A56" s="7"/>
      <c r="B56" s="293" t="s">
        <v>184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O56" s="440">
        <v>0</v>
      </c>
      <c r="AP56" s="440">
        <v>0</v>
      </c>
      <c r="AQ56" s="440">
        <v>0</v>
      </c>
      <c r="AR56" s="440">
        <v>0</v>
      </c>
      <c r="AS56" s="440">
        <v>0</v>
      </c>
      <c r="AT56" s="440">
        <v>0</v>
      </c>
      <c r="AU56" s="440">
        <v>0</v>
      </c>
    </row>
    <row r="57" spans="1:47" s="189" customFormat="1">
      <c r="A57" s="7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</row>
    <row r="58" spans="1:47" s="189" customFormat="1">
      <c r="A58" s="7"/>
      <c r="B58" s="570" t="s">
        <v>178</v>
      </c>
      <c r="C58" s="201"/>
      <c r="D58" s="201"/>
      <c r="E58" s="201"/>
      <c r="F58" s="201"/>
      <c r="G58" s="154"/>
      <c r="H58" s="201"/>
      <c r="I58" s="201"/>
      <c r="J58" s="201"/>
      <c r="K58" s="201"/>
      <c r="L58" s="154"/>
      <c r="M58" s="201"/>
      <c r="N58" s="201"/>
      <c r="O58" s="201"/>
      <c r="P58" s="201"/>
      <c r="Q58" s="154"/>
      <c r="R58" s="201"/>
      <c r="S58" s="201"/>
      <c r="T58" s="201"/>
      <c r="U58" s="201"/>
      <c r="V58" s="154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</row>
    <row r="59" spans="1:47" s="189" customFormat="1">
      <c r="A59" s="7"/>
      <c r="B59" s="570"/>
      <c r="C59" s="201"/>
      <c r="D59" s="201"/>
      <c r="E59" s="201"/>
      <c r="F59" s="201"/>
      <c r="G59" s="154"/>
      <c r="H59" s="201"/>
      <c r="I59" s="201"/>
      <c r="J59" s="201"/>
      <c r="K59" s="201"/>
      <c r="L59" s="154"/>
      <c r="M59" s="201"/>
      <c r="N59" s="201"/>
      <c r="O59" s="201"/>
      <c r="P59" s="201"/>
      <c r="Q59" s="154"/>
      <c r="R59" s="201"/>
      <c r="S59" s="201"/>
      <c r="T59" s="201"/>
      <c r="U59" s="201"/>
      <c r="V59" s="154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</row>
    <row r="60" spans="1:47" s="189" customFormat="1">
      <c r="A60" s="7"/>
      <c r="B60" s="25" t="s">
        <v>179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>
        <v>-0.8</v>
      </c>
      <c r="N60" s="292">
        <v>1.3</v>
      </c>
      <c r="O60" s="292">
        <v>2.4999999999999996</v>
      </c>
      <c r="P60" s="292">
        <v>4.4000000000000004</v>
      </c>
      <c r="Q60" s="292">
        <v>7.4</v>
      </c>
      <c r="R60" s="292">
        <v>-2.4</v>
      </c>
      <c r="S60" s="292">
        <v>-4.3</v>
      </c>
      <c r="T60" s="292">
        <v>-2</v>
      </c>
      <c r="U60" s="292">
        <v>0.10000000000000098</v>
      </c>
      <c r="V60" s="292">
        <v>-8.6</v>
      </c>
      <c r="W60" s="292">
        <v>-2.1</v>
      </c>
      <c r="X60" s="292">
        <v>17</v>
      </c>
      <c r="Y60" s="292">
        <v>-10.199999999999999</v>
      </c>
      <c r="Z60" s="292">
        <v>-16.8</v>
      </c>
      <c r="AA60" s="292">
        <v>-12.1</v>
      </c>
      <c r="AB60" s="292">
        <v>-6</v>
      </c>
      <c r="AC60" s="292">
        <v>-1.2000000000000002</v>
      </c>
      <c r="AD60" s="347">
        <v>1.4</v>
      </c>
      <c r="AE60" s="347">
        <v>0.90000000000000036</v>
      </c>
      <c r="AF60" s="347">
        <v>-4.9000000000000004</v>
      </c>
      <c r="AG60" s="347">
        <v>0.94699999999999995</v>
      </c>
      <c r="AH60" s="347">
        <v>8.3330000000000002</v>
      </c>
      <c r="AI60" s="347">
        <v>1.9549999999999998</v>
      </c>
      <c r="AJ60" s="347">
        <v>5.9000000000000021</v>
      </c>
      <c r="AK60" s="347">
        <v>18.600000000000001</v>
      </c>
      <c r="AL60" s="347">
        <v>0.77200000000000002</v>
      </c>
      <c r="AM60" s="347">
        <v>1.4319999999999999</v>
      </c>
      <c r="AN60" s="347">
        <v>11.199</v>
      </c>
      <c r="AO60" s="347">
        <v>6.7119999999999997</v>
      </c>
      <c r="AP60" s="347">
        <v>23.306000000000001</v>
      </c>
      <c r="AQ60" s="347">
        <v>-1.7089999999999999</v>
      </c>
      <c r="AR60" s="347">
        <v>1.5729999999999997</v>
      </c>
      <c r="AS60" s="347">
        <v>1.1820000000000004</v>
      </c>
      <c r="AT60" s="347">
        <v>5.1320000000000023</v>
      </c>
      <c r="AU60" s="347">
        <v>6.1999999999999984</v>
      </c>
    </row>
    <row r="61" spans="1:47" s="189" customFormat="1">
      <c r="A61" s="7"/>
      <c r="B61" s="38" t="s">
        <v>122</v>
      </c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>
        <v>-0.4</v>
      </c>
      <c r="N61" s="272">
        <v>1.9</v>
      </c>
      <c r="O61" s="272">
        <v>5.6</v>
      </c>
      <c r="P61" s="272">
        <v>-9.9999999999999645E-2</v>
      </c>
      <c r="Q61" s="272">
        <v>7</v>
      </c>
      <c r="R61" s="272">
        <v>-1.4</v>
      </c>
      <c r="S61" s="272">
        <v>-2.5</v>
      </c>
      <c r="T61" s="272">
        <v>-3.5000000000000004</v>
      </c>
      <c r="U61" s="272">
        <v>1.9000000000000008</v>
      </c>
      <c r="V61" s="272">
        <v>-5.5</v>
      </c>
      <c r="W61" s="272">
        <v>-3.1</v>
      </c>
      <c r="X61" s="272">
        <v>-2.8000000000000003</v>
      </c>
      <c r="Y61" s="272">
        <v>-3.7999999999999989</v>
      </c>
      <c r="Z61" s="272">
        <v>-3.9000000000000004</v>
      </c>
      <c r="AA61" s="272">
        <v>-13.6</v>
      </c>
      <c r="AB61" s="272">
        <v>-3.5</v>
      </c>
      <c r="AC61" s="272">
        <v>-1.9000000000000004</v>
      </c>
      <c r="AD61" s="217">
        <v>1</v>
      </c>
      <c r="AE61" s="217">
        <v>7.9</v>
      </c>
      <c r="AF61" s="217">
        <v>3.5</v>
      </c>
      <c r="AG61" s="217">
        <v>0.2</v>
      </c>
      <c r="AH61" s="217">
        <v>6.3</v>
      </c>
      <c r="AI61" s="217">
        <v>-1.5999999999999996</v>
      </c>
      <c r="AJ61" s="217">
        <v>6.1</v>
      </c>
      <c r="AK61" s="217">
        <v>11</v>
      </c>
      <c r="AL61" s="217">
        <v>0.6</v>
      </c>
      <c r="AM61" s="217">
        <v>-1.5</v>
      </c>
      <c r="AN61" s="217">
        <v>-2.2000000000000002</v>
      </c>
      <c r="AO61" s="348">
        <v>7.0010000000000003</v>
      </c>
      <c r="AP61" s="348">
        <v>15.7</v>
      </c>
      <c r="AQ61" s="348">
        <v>-1.0389999999999999</v>
      </c>
      <c r="AR61" s="348">
        <v>-1.931</v>
      </c>
      <c r="AS61" s="348">
        <v>-1.6819999999999999</v>
      </c>
      <c r="AT61" s="348">
        <v>-1.5880000000000001</v>
      </c>
      <c r="AU61" s="348">
        <v>-6.2</v>
      </c>
    </row>
    <row r="62" spans="1:47" s="189" customFormat="1">
      <c r="A62" s="7"/>
      <c r="B62" s="38" t="s">
        <v>123</v>
      </c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>
        <v>-0.4</v>
      </c>
      <c r="N62" s="272">
        <v>-0.59999999999999987</v>
      </c>
      <c r="O62" s="272">
        <v>-3.1</v>
      </c>
      <c r="P62" s="272">
        <v>4.5</v>
      </c>
      <c r="Q62" s="272">
        <v>0.39999999999999991</v>
      </c>
      <c r="R62" s="272">
        <v>-1</v>
      </c>
      <c r="S62" s="272">
        <v>-1.8</v>
      </c>
      <c r="T62" s="272">
        <v>0.20000000000000018</v>
      </c>
      <c r="U62" s="272">
        <v>-0.49999999999999978</v>
      </c>
      <c r="V62" s="272">
        <v>-3.0999999999999996</v>
      </c>
      <c r="W62" s="272">
        <v>1</v>
      </c>
      <c r="X62" s="272">
        <v>19.8</v>
      </c>
      <c r="Y62" s="272">
        <v>-6.4000000000000012</v>
      </c>
      <c r="Z62" s="272">
        <v>-12.899999999999999</v>
      </c>
      <c r="AA62" s="272">
        <v>1.5</v>
      </c>
      <c r="AB62" s="272">
        <v>-2.5</v>
      </c>
      <c r="AC62" s="272">
        <v>0.70000000000000018</v>
      </c>
      <c r="AD62" s="217">
        <v>0.4</v>
      </c>
      <c r="AE62" s="217">
        <v>-7</v>
      </c>
      <c r="AF62" s="217">
        <v>-8.4</v>
      </c>
      <c r="AG62" s="217">
        <v>0.8</v>
      </c>
      <c r="AH62" s="217">
        <v>2</v>
      </c>
      <c r="AI62" s="217">
        <v>5</v>
      </c>
      <c r="AJ62" s="217">
        <v>-0.20000000000000018</v>
      </c>
      <c r="AK62" s="217">
        <v>7.6</v>
      </c>
      <c r="AL62" s="217">
        <v>0.20000000000000007</v>
      </c>
      <c r="AM62" s="217">
        <v>2.9</v>
      </c>
      <c r="AN62" s="217">
        <v>14.8</v>
      </c>
      <c r="AO62" s="217">
        <v>-0.20000000000000062</v>
      </c>
      <c r="AP62" s="217">
        <v>7.6</v>
      </c>
      <c r="AQ62" s="217">
        <v>-0.67099999999999993</v>
      </c>
      <c r="AR62" s="217">
        <v>3.504</v>
      </c>
      <c r="AS62" s="217">
        <v>-1.4170000000000003</v>
      </c>
      <c r="AT62" s="217">
        <v>11.055999999999994</v>
      </c>
      <c r="AU62" s="217">
        <v>12.399999999999999</v>
      </c>
    </row>
    <row r="63" spans="1:47" s="189" customFormat="1">
      <c r="A63" s="7"/>
      <c r="B63" s="38" t="s">
        <v>124</v>
      </c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>
        <v>-0.3</v>
      </c>
      <c r="O63" s="272">
        <v>-0.10000000000000003</v>
      </c>
      <c r="P63" s="272">
        <v>-2.8000000000000003</v>
      </c>
      <c r="Q63" s="272">
        <v>-3.2</v>
      </c>
      <c r="R63" s="272">
        <v>0</v>
      </c>
      <c r="S63" s="272">
        <v>-1</v>
      </c>
      <c r="T63" s="272">
        <v>-1.2999999999999998</v>
      </c>
      <c r="U63" s="272">
        <v>-1.7999999999999998</v>
      </c>
      <c r="V63" s="272">
        <v>-4.0999999999999996</v>
      </c>
      <c r="W63" s="272">
        <v>-0.3</v>
      </c>
      <c r="X63" s="272">
        <v>-3</v>
      </c>
      <c r="Y63" s="272">
        <v>-1.6000000000000005</v>
      </c>
      <c r="Z63" s="272">
        <v>-1.2999999999999998</v>
      </c>
      <c r="AA63" s="272">
        <v>-6.2</v>
      </c>
      <c r="AB63" s="272">
        <v>-0.3</v>
      </c>
      <c r="AC63" s="272">
        <v>-0.39999999999999997</v>
      </c>
      <c r="AD63" s="217">
        <v>0.29999999999999993</v>
      </c>
      <c r="AE63" s="217">
        <v>0.5</v>
      </c>
      <c r="AF63" s="217">
        <v>0.1</v>
      </c>
      <c r="AG63" s="217">
        <v>0.9</v>
      </c>
      <c r="AH63" s="217">
        <v>0.6</v>
      </c>
      <c r="AI63" s="217">
        <v>1.2000000000000002</v>
      </c>
      <c r="AJ63" s="217">
        <v>-3.8000000000000003</v>
      </c>
      <c r="AK63" s="217">
        <v>-1.1000000000000001</v>
      </c>
      <c r="AL63" s="217">
        <v>-0.6</v>
      </c>
      <c r="AM63" s="217">
        <v>-1.1000000000000001</v>
      </c>
      <c r="AN63" s="217">
        <v>12.2</v>
      </c>
      <c r="AO63" s="348">
        <v>-3.8000000000000003</v>
      </c>
      <c r="AP63" s="348">
        <v>-1.1000000000000001</v>
      </c>
      <c r="AQ63" s="348">
        <v>-0.63200000000000001</v>
      </c>
      <c r="AR63" s="348">
        <v>0.82299999999999995</v>
      </c>
      <c r="AS63" s="348">
        <v>-4.2780000000000005</v>
      </c>
      <c r="AT63" s="217">
        <v>5.3280000000000003</v>
      </c>
      <c r="AU63" s="217">
        <v>1.2</v>
      </c>
    </row>
    <row r="64" spans="1:47" s="189" customFormat="1">
      <c r="A64" s="7"/>
      <c r="B64" s="38" t="s">
        <v>125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>
        <v>-0.4</v>
      </c>
      <c r="N64" s="272">
        <v>-0.29999999999999993</v>
      </c>
      <c r="O64" s="272">
        <v>-3</v>
      </c>
      <c r="P64" s="272">
        <v>7.3000000000000007</v>
      </c>
      <c r="Q64" s="272">
        <v>3.6</v>
      </c>
      <c r="R64" s="272">
        <v>-1</v>
      </c>
      <c r="S64" s="272">
        <v>-0.8</v>
      </c>
      <c r="T64" s="272">
        <v>1.5</v>
      </c>
      <c r="U64" s="272">
        <v>1.2999999999999998</v>
      </c>
      <c r="V64" s="272">
        <v>1</v>
      </c>
      <c r="W64" s="272">
        <v>1.3</v>
      </c>
      <c r="X64" s="272">
        <v>22.8</v>
      </c>
      <c r="Y64" s="272">
        <v>-4.8000000000000007</v>
      </c>
      <c r="Z64" s="272">
        <v>-11.599999999999998</v>
      </c>
      <c r="AA64" s="272">
        <v>7.7</v>
      </c>
      <c r="AB64" s="272">
        <v>-2.2000000000000002</v>
      </c>
      <c r="AC64" s="272">
        <v>1.1000000000000001</v>
      </c>
      <c r="AD64" s="217">
        <v>0.10000000000000009</v>
      </c>
      <c r="AE64" s="217">
        <v>-7.5</v>
      </c>
      <c r="AF64" s="217">
        <v>-8.5</v>
      </c>
      <c r="AG64" s="217">
        <v>-0.1</v>
      </c>
      <c r="AH64" s="217">
        <v>1.4000000000000001</v>
      </c>
      <c r="AI64" s="217">
        <v>3.8</v>
      </c>
      <c r="AJ64" s="217">
        <v>3.5999999999999996</v>
      </c>
      <c r="AK64" s="217">
        <v>8.6999999999999993</v>
      </c>
      <c r="AL64" s="217">
        <v>0.8</v>
      </c>
      <c r="AM64" s="217">
        <v>4</v>
      </c>
      <c r="AN64" s="217">
        <v>2.6000000000000005</v>
      </c>
      <c r="AO64" s="348">
        <v>3.5999999999999996</v>
      </c>
      <c r="AP64" s="348">
        <v>8.6999999999999993</v>
      </c>
      <c r="AQ64" s="348">
        <v>-3.8999999999999924E-2</v>
      </c>
      <c r="AR64" s="348">
        <v>2.681</v>
      </c>
      <c r="AS64" s="348">
        <v>2.8610000000000002</v>
      </c>
      <c r="AT64" s="217">
        <v>5.7279999999999944</v>
      </c>
      <c r="AU64" s="217">
        <v>11.2</v>
      </c>
    </row>
    <row r="65" spans="1:47" s="189" customFormat="1">
      <c r="A65" s="7"/>
      <c r="B65" s="293" t="s">
        <v>184</v>
      </c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>
        <v>0</v>
      </c>
      <c r="R65" s="294">
        <v>0</v>
      </c>
      <c r="S65" s="294">
        <v>0</v>
      </c>
      <c r="T65" s="294">
        <v>1.3</v>
      </c>
      <c r="U65" s="272">
        <v>-1.3</v>
      </c>
      <c r="V65" s="294">
        <v>0</v>
      </c>
      <c r="W65" s="294">
        <v>0</v>
      </c>
      <c r="X65" s="294">
        <v>0</v>
      </c>
      <c r="Y65" s="294">
        <v>0</v>
      </c>
      <c r="Z65" s="294">
        <v>0</v>
      </c>
      <c r="AA65" s="294">
        <v>0</v>
      </c>
      <c r="AB65" s="294">
        <v>0</v>
      </c>
      <c r="AC65" s="294">
        <v>0</v>
      </c>
      <c r="AD65" s="348">
        <v>0</v>
      </c>
      <c r="AE65" s="217">
        <v>0</v>
      </c>
      <c r="AF65" s="348">
        <v>0</v>
      </c>
      <c r="AG65" s="348">
        <v>0</v>
      </c>
      <c r="AH65" s="348">
        <v>0</v>
      </c>
      <c r="AI65" s="348">
        <v>0</v>
      </c>
      <c r="AJ65" s="217">
        <v>0</v>
      </c>
      <c r="AK65" s="348">
        <v>0</v>
      </c>
      <c r="AL65" s="217">
        <v>0</v>
      </c>
      <c r="AM65" s="348">
        <v>0</v>
      </c>
      <c r="AN65" s="217">
        <v>-1.4</v>
      </c>
      <c r="AO65" s="348">
        <v>0</v>
      </c>
      <c r="AP65" s="348">
        <v>0</v>
      </c>
      <c r="AQ65" s="348">
        <v>0</v>
      </c>
      <c r="AR65" s="348">
        <v>0</v>
      </c>
      <c r="AS65" s="348">
        <v>4.2810000000000006</v>
      </c>
      <c r="AT65" s="348">
        <v>-4.2810000000000006</v>
      </c>
      <c r="AU65" s="348">
        <v>0</v>
      </c>
    </row>
    <row r="66" spans="1:47" s="189" customFormat="1">
      <c r="A66" s="7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</row>
    <row r="67" spans="1:47" s="189" customFormat="1">
      <c r="A67" s="7"/>
      <c r="B67" s="570" t="s">
        <v>180</v>
      </c>
      <c r="C67" s="201"/>
      <c r="D67" s="201"/>
      <c r="E67" s="201"/>
      <c r="F67" s="201"/>
      <c r="G67" s="154"/>
      <c r="H67" s="201"/>
      <c r="I67" s="201"/>
      <c r="J67" s="201"/>
      <c r="K67" s="201"/>
      <c r="L67" s="154"/>
      <c r="M67" s="201"/>
      <c r="N67" s="201"/>
      <c r="O67" s="201"/>
      <c r="P67" s="201"/>
      <c r="Q67" s="154"/>
      <c r="R67" s="201"/>
      <c r="S67" s="201"/>
      <c r="T67" s="201"/>
      <c r="U67" s="201"/>
      <c r="V67" s="154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</row>
    <row r="68" spans="1:47" s="189" customFormat="1">
      <c r="A68" s="7"/>
      <c r="B68" s="570"/>
      <c r="C68" s="201"/>
      <c r="D68" s="201"/>
      <c r="E68" s="201"/>
      <c r="F68" s="201"/>
      <c r="G68" s="154"/>
      <c r="H68" s="201"/>
      <c r="I68" s="201"/>
      <c r="J68" s="201"/>
      <c r="K68" s="201"/>
      <c r="L68" s="154"/>
      <c r="M68" s="201"/>
      <c r="N68" s="201"/>
      <c r="O68" s="201"/>
      <c r="P68" s="201"/>
      <c r="Q68" s="154"/>
      <c r="R68" s="201"/>
      <c r="S68" s="201"/>
      <c r="T68" s="201"/>
      <c r="U68" s="201"/>
      <c r="V68" s="154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</row>
    <row r="69" spans="1:47" s="189" customFormat="1">
      <c r="A69" s="7"/>
      <c r="B69" s="25" t="s">
        <v>181</v>
      </c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>
        <v>22.999999999999996</v>
      </c>
      <c r="N69" s="292">
        <v>23</v>
      </c>
      <c r="O69" s="292">
        <v>22.900000000000002</v>
      </c>
      <c r="P69" s="292">
        <v>22.599999999999994</v>
      </c>
      <c r="Q69" s="292">
        <v>91.5</v>
      </c>
      <c r="R69" s="292">
        <v>22.099999999999998</v>
      </c>
      <c r="S69" s="292">
        <v>21.5</v>
      </c>
      <c r="T69" s="292">
        <v>21.3</v>
      </c>
      <c r="U69" s="292">
        <v>21.099999999999998</v>
      </c>
      <c r="V69" s="292">
        <v>86</v>
      </c>
      <c r="W69" s="292">
        <v>20.500000000000004</v>
      </c>
      <c r="X69" s="292">
        <v>19.599999999999998</v>
      </c>
      <c r="Y69" s="292">
        <v>19.399999999999999</v>
      </c>
      <c r="Z69" s="292">
        <v>19.20000000000001</v>
      </c>
      <c r="AA69" s="292">
        <v>78.7</v>
      </c>
      <c r="AB69" s="292">
        <v>19.600000000000001</v>
      </c>
      <c r="AC69" s="292">
        <v>19.399999999999999</v>
      </c>
      <c r="AD69" s="347">
        <v>19.399999999999999</v>
      </c>
      <c r="AE69" s="347">
        <v>19.29999999999999</v>
      </c>
      <c r="AF69" s="347">
        <v>77.699999999999989</v>
      </c>
      <c r="AG69" s="347">
        <v>18.400000000000002</v>
      </c>
      <c r="AH69" s="347">
        <v>18.5</v>
      </c>
      <c r="AI69" s="347">
        <v>18.399999999999995</v>
      </c>
      <c r="AJ69" s="347">
        <v>18.400000000000006</v>
      </c>
      <c r="AK69" s="347">
        <v>73.7</v>
      </c>
      <c r="AL69" s="347">
        <v>18.200000000000003</v>
      </c>
      <c r="AM69" s="347">
        <v>19.100000000000001</v>
      </c>
      <c r="AN69" s="347">
        <v>19.3</v>
      </c>
      <c r="AO69" s="347">
        <v>17.758000000000003</v>
      </c>
      <c r="AP69" s="347">
        <v>71.5</v>
      </c>
      <c r="AQ69" s="347">
        <v>18.442</v>
      </c>
      <c r="AR69" s="347">
        <v>19.381000000000004</v>
      </c>
      <c r="AS69" s="347">
        <v>19.547000000000001</v>
      </c>
      <c r="AT69" s="347">
        <v>19.198</v>
      </c>
      <c r="AU69" s="347">
        <v>76.599999999999994</v>
      </c>
    </row>
    <row r="70" spans="1:47" s="189" customFormat="1">
      <c r="A70" s="7"/>
      <c r="B70" s="38" t="s">
        <v>122</v>
      </c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>
        <v>1.7</v>
      </c>
      <c r="N70" s="272">
        <v>1.9000000000000001</v>
      </c>
      <c r="O70" s="272">
        <v>1.8000000000000003</v>
      </c>
      <c r="P70" s="272">
        <v>1.7999999999999998</v>
      </c>
      <c r="Q70" s="272">
        <v>7.2</v>
      </c>
      <c r="R70" s="272">
        <v>1.7</v>
      </c>
      <c r="S70" s="272">
        <v>1.5000000000000002</v>
      </c>
      <c r="T70" s="272">
        <v>1.2999999999999998</v>
      </c>
      <c r="U70" s="272">
        <v>1.2999999999999998</v>
      </c>
      <c r="V70" s="272">
        <v>5.8</v>
      </c>
      <c r="W70" s="272">
        <v>1.1000000000000001</v>
      </c>
      <c r="X70" s="272">
        <v>1.1999999999999997</v>
      </c>
      <c r="Y70" s="272">
        <v>0.90000000000000036</v>
      </c>
      <c r="Z70" s="272">
        <v>1</v>
      </c>
      <c r="AA70" s="272">
        <v>4.2</v>
      </c>
      <c r="AB70" s="272">
        <v>1</v>
      </c>
      <c r="AC70" s="272">
        <v>0.89999999999999991</v>
      </c>
      <c r="AD70" s="217">
        <v>0.5</v>
      </c>
      <c r="AE70" s="217">
        <v>0.60000000000000009</v>
      </c>
      <c r="AF70" s="217">
        <v>3</v>
      </c>
      <c r="AG70" s="217">
        <v>0.6</v>
      </c>
      <c r="AH70" s="217">
        <v>0.70000000000000007</v>
      </c>
      <c r="AI70" s="217">
        <v>0.7</v>
      </c>
      <c r="AJ70" s="217">
        <v>0.79999999999999982</v>
      </c>
      <c r="AK70" s="217">
        <v>2.8</v>
      </c>
      <c r="AL70" s="217">
        <v>0.8</v>
      </c>
      <c r="AM70" s="217">
        <v>0.8</v>
      </c>
      <c r="AN70" s="217">
        <v>0.89999999999999991</v>
      </c>
      <c r="AO70" s="348">
        <v>0.158</v>
      </c>
      <c r="AP70" s="348">
        <v>0.6</v>
      </c>
      <c r="AQ70" s="348">
        <v>0.14399999999999999</v>
      </c>
      <c r="AR70" s="348">
        <v>0.16400000000000001</v>
      </c>
      <c r="AS70" s="348">
        <v>0.159</v>
      </c>
      <c r="AT70" s="217">
        <v>0.17199999999999999</v>
      </c>
      <c r="AU70" s="217">
        <v>0.7</v>
      </c>
    </row>
    <row r="71" spans="1:47" s="189" customFormat="1">
      <c r="A71" s="7"/>
      <c r="B71" s="38" t="s">
        <v>123</v>
      </c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>
        <v>21.299999999999997</v>
      </c>
      <c r="N71" s="272">
        <v>21.1</v>
      </c>
      <c r="O71" s="272">
        <v>21.1</v>
      </c>
      <c r="P71" s="272">
        <v>20.799999999999994</v>
      </c>
      <c r="Q71" s="272">
        <v>84.3</v>
      </c>
      <c r="R71" s="272">
        <v>20.399999999999999</v>
      </c>
      <c r="S71" s="272">
        <v>20</v>
      </c>
      <c r="T71" s="272">
        <v>20</v>
      </c>
      <c r="U71" s="272">
        <v>19.799999999999997</v>
      </c>
      <c r="V71" s="272">
        <v>80.2</v>
      </c>
      <c r="W71" s="272">
        <v>19.400000000000002</v>
      </c>
      <c r="X71" s="272">
        <v>18.399999999999999</v>
      </c>
      <c r="Y71" s="272">
        <v>18.5</v>
      </c>
      <c r="Z71" s="272">
        <v>18.199999999999996</v>
      </c>
      <c r="AA71" s="272">
        <v>74.5</v>
      </c>
      <c r="AB71" s="272">
        <v>18.600000000000001</v>
      </c>
      <c r="AC71" s="272">
        <v>18.5</v>
      </c>
      <c r="AD71" s="217">
        <v>18.899999999999999</v>
      </c>
      <c r="AE71" s="217">
        <v>18.699999999999989</v>
      </c>
      <c r="AF71" s="217">
        <v>74.699999999999989</v>
      </c>
      <c r="AG71" s="217">
        <v>17.8</v>
      </c>
      <c r="AH71" s="217">
        <v>17.8</v>
      </c>
      <c r="AI71" s="217">
        <v>17.699999999999996</v>
      </c>
      <c r="AJ71" s="217">
        <v>17.600000000000009</v>
      </c>
      <c r="AK71" s="217">
        <v>70.900000000000006</v>
      </c>
      <c r="AL71" s="217">
        <v>17.400000000000002</v>
      </c>
      <c r="AM71" s="217">
        <v>18.3</v>
      </c>
      <c r="AN71" s="217">
        <v>18.400000000000002</v>
      </c>
      <c r="AO71" s="217">
        <v>17.600000000000001</v>
      </c>
      <c r="AP71" s="217">
        <v>70.900000000000006</v>
      </c>
      <c r="AQ71" s="217">
        <v>18.298000000000002</v>
      </c>
      <c r="AR71" s="217">
        <v>19.217000000000002</v>
      </c>
      <c r="AS71" s="217">
        <v>19.388000000000002</v>
      </c>
      <c r="AT71" s="217">
        <v>19.026</v>
      </c>
      <c r="AU71" s="217">
        <v>75.899999999999991</v>
      </c>
    </row>
    <row r="72" spans="1:47" s="189" customFormat="1">
      <c r="A72" s="7"/>
      <c r="B72" s="38" t="s">
        <v>124</v>
      </c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>
        <v>2.9</v>
      </c>
      <c r="N72" s="272">
        <v>3.0000000000000004</v>
      </c>
      <c r="O72" s="272">
        <v>3.0999999999999996</v>
      </c>
      <c r="P72" s="272">
        <v>3.1999999999999993</v>
      </c>
      <c r="Q72" s="272">
        <v>12.2</v>
      </c>
      <c r="R72" s="272">
        <v>3.4</v>
      </c>
      <c r="S72" s="272">
        <v>3.4</v>
      </c>
      <c r="T72" s="272">
        <v>3.1000000000000005</v>
      </c>
      <c r="U72" s="272">
        <v>2.9999999999999991</v>
      </c>
      <c r="V72" s="272">
        <v>12.9</v>
      </c>
      <c r="W72" s="272">
        <v>3.1</v>
      </c>
      <c r="X72" s="272">
        <v>2.9</v>
      </c>
      <c r="Y72" s="272">
        <v>2.6999999999999993</v>
      </c>
      <c r="Z72" s="272">
        <v>2.5</v>
      </c>
      <c r="AA72" s="272">
        <v>11.2</v>
      </c>
      <c r="AB72" s="272">
        <v>2.5</v>
      </c>
      <c r="AC72" s="272">
        <v>2.4000000000000004</v>
      </c>
      <c r="AD72" s="217">
        <v>2.3999999999999995</v>
      </c>
      <c r="AE72" s="217">
        <v>2.2999999999999998</v>
      </c>
      <c r="AF72" s="217">
        <v>9.6</v>
      </c>
      <c r="AG72" s="217">
        <v>1</v>
      </c>
      <c r="AH72" s="217">
        <v>1.1000000000000001</v>
      </c>
      <c r="AI72" s="217">
        <v>0.89999999999999991</v>
      </c>
      <c r="AJ72" s="217">
        <v>0.89999999999999991</v>
      </c>
      <c r="AK72" s="217">
        <v>3.9</v>
      </c>
      <c r="AL72" s="217">
        <v>0.8</v>
      </c>
      <c r="AM72" s="217">
        <v>0.8</v>
      </c>
      <c r="AN72" s="217">
        <v>0.79999999999999982</v>
      </c>
      <c r="AO72" s="348">
        <v>0.89999999999999991</v>
      </c>
      <c r="AP72" s="348">
        <v>3.9</v>
      </c>
      <c r="AQ72" s="348">
        <v>0.84399999999999997</v>
      </c>
      <c r="AR72" s="348">
        <v>0.79200000000000004</v>
      </c>
      <c r="AS72" s="348">
        <v>0.77400000000000002</v>
      </c>
      <c r="AT72" s="217">
        <v>0.71399999999999997</v>
      </c>
      <c r="AU72" s="217">
        <v>3.1</v>
      </c>
    </row>
    <row r="73" spans="1:47" s="189" customFormat="1">
      <c r="A73" s="7"/>
      <c r="B73" s="38" t="s">
        <v>125</v>
      </c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>
        <v>18.399999999999999</v>
      </c>
      <c r="N73" s="272">
        <v>18.100000000000001</v>
      </c>
      <c r="O73" s="272">
        <v>18</v>
      </c>
      <c r="P73" s="272">
        <v>17.599999999999994</v>
      </c>
      <c r="Q73" s="272">
        <v>72.099999999999994</v>
      </c>
      <c r="R73" s="272">
        <v>17</v>
      </c>
      <c r="S73" s="272">
        <v>16.600000000000001</v>
      </c>
      <c r="T73" s="272">
        <v>16.899999999999999</v>
      </c>
      <c r="U73" s="272">
        <v>16.799999999999997</v>
      </c>
      <c r="V73" s="272">
        <v>67.3</v>
      </c>
      <c r="W73" s="272">
        <v>16.3</v>
      </c>
      <c r="X73" s="272">
        <v>15.5</v>
      </c>
      <c r="Y73" s="272">
        <v>15.8</v>
      </c>
      <c r="Z73" s="272">
        <v>15.7</v>
      </c>
      <c r="AA73" s="272">
        <v>63.3</v>
      </c>
      <c r="AB73" s="272">
        <v>16.100000000000001</v>
      </c>
      <c r="AC73" s="272">
        <v>16.100000000000001</v>
      </c>
      <c r="AD73" s="217">
        <v>16.5</v>
      </c>
      <c r="AE73" s="217">
        <v>16.399999999999991</v>
      </c>
      <c r="AF73" s="217">
        <v>65.099999999999994</v>
      </c>
      <c r="AG73" s="217">
        <v>16.8</v>
      </c>
      <c r="AH73" s="217">
        <v>16.7</v>
      </c>
      <c r="AI73" s="217">
        <v>16.799999999999997</v>
      </c>
      <c r="AJ73" s="217">
        <v>16.700000000000003</v>
      </c>
      <c r="AK73" s="217">
        <v>67</v>
      </c>
      <c r="AL73" s="217">
        <v>16.600000000000001</v>
      </c>
      <c r="AM73" s="217">
        <v>17.5</v>
      </c>
      <c r="AN73" s="217">
        <v>17.600000000000001</v>
      </c>
      <c r="AO73" s="348">
        <v>16.700000000000003</v>
      </c>
      <c r="AP73" s="348">
        <v>67</v>
      </c>
      <c r="AQ73" s="348">
        <v>17.454000000000001</v>
      </c>
      <c r="AR73" s="348">
        <v>18.425000000000001</v>
      </c>
      <c r="AS73" s="348">
        <v>18.614000000000001</v>
      </c>
      <c r="AT73" s="217">
        <v>18.312000000000001</v>
      </c>
      <c r="AU73" s="217">
        <v>72.8</v>
      </c>
    </row>
    <row r="74" spans="1:47" s="19" customFormat="1">
      <c r="A74" s="23"/>
      <c r="C74" s="428"/>
      <c r="D74" s="429"/>
      <c r="E74" s="429"/>
      <c r="F74" s="429"/>
      <c r="G74" s="429"/>
      <c r="H74" s="429"/>
      <c r="I74" s="429"/>
      <c r="J74" s="429"/>
      <c r="K74" s="429"/>
      <c r="L74" s="429"/>
      <c r="M74" s="429"/>
      <c r="N74" s="429"/>
      <c r="O74" s="429"/>
      <c r="P74" s="429"/>
      <c r="Q74" s="429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200"/>
      <c r="AF74" s="200"/>
      <c r="AG74" s="35"/>
      <c r="AH74" s="200"/>
      <c r="AI74" s="200"/>
      <c r="AJ74" s="200"/>
      <c r="AK74" s="200"/>
      <c r="AL74" s="200"/>
      <c r="AM74" s="200"/>
      <c r="AN74" s="200"/>
      <c r="AO74" s="200"/>
      <c r="AP74" s="200"/>
      <c r="AQ74" s="348"/>
      <c r="AR74" s="348"/>
      <c r="AS74" s="348"/>
      <c r="AT74" s="200"/>
      <c r="AU74" s="200"/>
    </row>
    <row r="75" spans="1:47" s="189" customFormat="1">
      <c r="A75" s="7"/>
      <c r="B75" s="570" t="s">
        <v>182</v>
      </c>
      <c r="C75" s="201"/>
      <c r="D75" s="201"/>
      <c r="E75" s="201"/>
      <c r="F75" s="201"/>
      <c r="G75" s="154"/>
      <c r="H75" s="201"/>
      <c r="I75" s="201"/>
      <c r="J75" s="201"/>
      <c r="K75" s="201"/>
      <c r="L75" s="154"/>
      <c r="M75" s="201"/>
      <c r="N75" s="201"/>
      <c r="O75" s="201"/>
      <c r="P75" s="201"/>
      <c r="Q75" s="154"/>
      <c r="R75" s="201"/>
      <c r="S75" s="201"/>
      <c r="T75" s="201"/>
      <c r="U75" s="201"/>
      <c r="V75" s="154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</row>
    <row r="76" spans="1:47" s="189" customFormat="1">
      <c r="A76" s="7"/>
      <c r="B76" s="570"/>
      <c r="C76" s="201"/>
      <c r="D76" s="201"/>
      <c r="E76" s="201"/>
      <c r="F76" s="201"/>
      <c r="G76" s="154"/>
      <c r="H76" s="201"/>
      <c r="I76" s="201"/>
      <c r="J76" s="201"/>
      <c r="K76" s="201"/>
      <c r="L76" s="154"/>
      <c r="M76" s="201"/>
      <c r="N76" s="201"/>
      <c r="O76" s="201"/>
      <c r="P76" s="201"/>
      <c r="Q76" s="154"/>
      <c r="R76" s="201"/>
      <c r="S76" s="201"/>
      <c r="T76" s="201"/>
      <c r="U76" s="201"/>
      <c r="V76" s="154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</row>
    <row r="77" spans="1:47" s="189" customFormat="1">
      <c r="A77" s="7"/>
      <c r="B77" s="25" t="s">
        <v>183</v>
      </c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>
        <v>0.39999999999997438</v>
      </c>
      <c r="N77" s="292">
        <v>9.2999999999999723</v>
      </c>
      <c r="O77" s="292">
        <v>23.700000000000017</v>
      </c>
      <c r="P77" s="292">
        <v>33.499999999999979</v>
      </c>
      <c r="Q77" s="292">
        <v>63.600000000000044</v>
      </c>
      <c r="R77" s="292">
        <v>16.099999999999973</v>
      </c>
      <c r="S77" s="292">
        <v>25.600000000000033</v>
      </c>
      <c r="T77" s="292">
        <v>36.400000000000006</v>
      </c>
      <c r="U77" s="292">
        <v>25.599999999999874</v>
      </c>
      <c r="V77" s="292">
        <v>103.70000000000007</v>
      </c>
      <c r="W77" s="292">
        <v>26.499999999999993</v>
      </c>
      <c r="X77" s="292">
        <v>49.800000000000011</v>
      </c>
      <c r="Y77" s="292">
        <v>41.999999999999972</v>
      </c>
      <c r="Z77" s="292">
        <v>35.999999999999972</v>
      </c>
      <c r="AA77" s="292">
        <v>154.4</v>
      </c>
      <c r="AB77" s="292">
        <v>43.8</v>
      </c>
      <c r="AC77" s="292">
        <v>41.699999999999974</v>
      </c>
      <c r="AD77" s="347">
        <v>56.89999999999997</v>
      </c>
      <c r="AE77" s="347">
        <v>45.599999999999987</v>
      </c>
      <c r="AF77" s="347">
        <v>187.99999999999997</v>
      </c>
      <c r="AG77" s="347">
        <v>36.570000000000022</v>
      </c>
      <c r="AH77" s="347">
        <v>41.414999999999978</v>
      </c>
      <c r="AI77" s="347">
        <v>50.141999999999982</v>
      </c>
      <c r="AJ77" s="347">
        <v>51.300000000000068</v>
      </c>
      <c r="AK77" s="347">
        <v>180.9</v>
      </c>
      <c r="AL77" s="347">
        <v>35.46900000000003</v>
      </c>
      <c r="AM77" s="347">
        <v>35.588999999999949</v>
      </c>
      <c r="AN77" s="347">
        <v>47.195999999999998</v>
      </c>
      <c r="AO77" s="347">
        <v>35.391000000000005</v>
      </c>
      <c r="AP77" s="347">
        <v>111.25199999999984</v>
      </c>
      <c r="AQ77" s="347">
        <v>16.618999999999986</v>
      </c>
      <c r="AR77" s="347">
        <v>15.589999999999961</v>
      </c>
      <c r="AS77" s="347">
        <v>36.46899999999998</v>
      </c>
      <c r="AT77" s="347">
        <v>192.71900000000002</v>
      </c>
      <c r="AU77" s="347">
        <v>261.36600000000021</v>
      </c>
    </row>
    <row r="78" spans="1:47" s="189" customFormat="1">
      <c r="A78" s="7"/>
      <c r="B78" s="38" t="s">
        <v>122</v>
      </c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>
        <v>2.9999999999999774</v>
      </c>
      <c r="N78" s="272">
        <v>1.9</v>
      </c>
      <c r="O78" s="272">
        <v>6.7999999999999883</v>
      </c>
      <c r="P78" s="272">
        <v>3.3999999999999293</v>
      </c>
      <c r="Q78" s="272">
        <v>15.09999999999998</v>
      </c>
      <c r="R78" s="272">
        <v>0.99999999999998446</v>
      </c>
      <c r="S78" s="272">
        <v>-1.1000000000000014</v>
      </c>
      <c r="T78" s="272">
        <v>2.9000000000000052</v>
      </c>
      <c r="U78" s="272">
        <v>1.7999999999999496</v>
      </c>
      <c r="V78" s="272">
        <v>4.6000000000000227</v>
      </c>
      <c r="W78" s="272">
        <v>5.1999999999999833</v>
      </c>
      <c r="X78" s="272">
        <v>9.2000000000000064</v>
      </c>
      <c r="Y78" s="272">
        <v>16.999999999999986</v>
      </c>
      <c r="Z78" s="272">
        <v>11.999999999999998</v>
      </c>
      <c r="AA78" s="272">
        <v>43.499999999999993</v>
      </c>
      <c r="AB78" s="272">
        <v>12.400000000000013</v>
      </c>
      <c r="AC78" s="272">
        <v>17.59999999999998</v>
      </c>
      <c r="AD78" s="217">
        <v>29.400000000000006</v>
      </c>
      <c r="AE78" s="217">
        <v>26.600000000000072</v>
      </c>
      <c r="AF78" s="217">
        <v>86.000000000000071</v>
      </c>
      <c r="AG78" s="217">
        <v>17.700000000000006</v>
      </c>
      <c r="AH78" s="217">
        <v>19.499999999999968</v>
      </c>
      <c r="AI78" s="217">
        <v>17.200000000000038</v>
      </c>
      <c r="AJ78" s="217">
        <v>16.499999999999964</v>
      </c>
      <c r="AK78" s="217">
        <v>70.899999999999977</v>
      </c>
      <c r="AL78" s="217">
        <v>11.099999999999993</v>
      </c>
      <c r="AM78" s="217">
        <v>11.200000000000017</v>
      </c>
      <c r="AN78" s="217">
        <v>5.9999999999999885</v>
      </c>
      <c r="AO78" s="217">
        <v>0.48600000000000065</v>
      </c>
      <c r="AP78" s="217">
        <v>1.1999999999999993</v>
      </c>
      <c r="AQ78" s="217">
        <v>-6.0119999999999996</v>
      </c>
      <c r="AR78" s="217">
        <v>-6.633</v>
      </c>
      <c r="AS78" s="217">
        <v>-4.1029999999999998</v>
      </c>
      <c r="AT78" s="217">
        <v>-7.18</v>
      </c>
      <c r="AU78" s="217">
        <v>-23.9</v>
      </c>
    </row>
    <row r="79" spans="1:47" s="189" customFormat="1">
      <c r="A79" s="7"/>
      <c r="B79" s="38" t="s">
        <v>123</v>
      </c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>
        <v>-2.6000000000000028</v>
      </c>
      <c r="N79" s="272">
        <v>7.3999999999999719</v>
      </c>
      <c r="O79" s="272">
        <v>16.900000000000027</v>
      </c>
      <c r="P79" s="272">
        <v>30.100000000000051</v>
      </c>
      <c r="Q79" s="272">
        <v>51.800000000000146</v>
      </c>
      <c r="R79" s="272">
        <v>16</v>
      </c>
      <c r="S79" s="272">
        <v>27.700000000000028</v>
      </c>
      <c r="T79" s="272">
        <v>33.100000000000023</v>
      </c>
      <c r="U79" s="272">
        <v>25.899999999999935</v>
      </c>
      <c r="V79" s="272">
        <v>102.70000000000002</v>
      </c>
      <c r="W79" s="272">
        <v>22.200000000000031</v>
      </c>
      <c r="X79" s="272">
        <v>41.500000000000014</v>
      </c>
      <c r="Y79" s="272">
        <v>25.8</v>
      </c>
      <c r="Z79" s="272">
        <v>24.999999999999979</v>
      </c>
      <c r="AA79" s="272">
        <v>114.5</v>
      </c>
      <c r="AB79" s="272">
        <v>32.199999999999974</v>
      </c>
      <c r="AC79" s="272">
        <v>25.100000000000005</v>
      </c>
      <c r="AD79" s="217">
        <v>28.299999999999976</v>
      </c>
      <c r="AE79" s="217">
        <v>19.999999999999943</v>
      </c>
      <c r="AF79" s="217">
        <v>105.59999999999994</v>
      </c>
      <c r="AG79" s="217">
        <v>19.900000000000023</v>
      </c>
      <c r="AH79" s="217">
        <v>22.899999999999991</v>
      </c>
      <c r="AI79" s="217">
        <v>35.499999999999943</v>
      </c>
      <c r="AJ79" s="217">
        <v>36.000000000000071</v>
      </c>
      <c r="AK79" s="217">
        <v>114.30000000000004</v>
      </c>
      <c r="AL79" s="217">
        <v>25.799999999999962</v>
      </c>
      <c r="AM79" s="217">
        <v>25.600000000000026</v>
      </c>
      <c r="AN79" s="217">
        <v>44.000000000000128</v>
      </c>
      <c r="AO79" s="217">
        <v>36.000000000000085</v>
      </c>
      <c r="AP79" s="217">
        <v>114.30000000000004</v>
      </c>
      <c r="AQ79" s="217">
        <v>23.797999999999966</v>
      </c>
      <c r="AR79" s="217">
        <v>23.374999999999996</v>
      </c>
      <c r="AS79" s="217">
        <v>41.603000000000016</v>
      </c>
      <c r="AT79" s="217">
        <v>200.935</v>
      </c>
      <c r="AU79" s="217">
        <v>289.70000000000016</v>
      </c>
    </row>
    <row r="80" spans="1:47" s="189" customFormat="1">
      <c r="A80" s="7"/>
      <c r="B80" s="38" t="s">
        <v>124</v>
      </c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>
        <v>-14.399999999999999</v>
      </c>
      <c r="N80" s="272">
        <v>-10.200000000000006</v>
      </c>
      <c r="O80" s="272">
        <v>-6.3999999999999897</v>
      </c>
      <c r="P80" s="272">
        <v>-7.3000000000000078</v>
      </c>
      <c r="Q80" s="272">
        <v>-38.300000000000026</v>
      </c>
      <c r="R80" s="272">
        <v>-8.3999999999999986</v>
      </c>
      <c r="S80" s="272">
        <v>-5.8999999999999915</v>
      </c>
      <c r="T80" s="272">
        <v>-8.8000000000000007</v>
      </c>
      <c r="U80" s="272">
        <v>-8.3000000000000007</v>
      </c>
      <c r="V80" s="272">
        <v>-31.399999999999984</v>
      </c>
      <c r="W80" s="272">
        <v>-8.5000000000000036</v>
      </c>
      <c r="X80" s="272">
        <v>-11.199999999999996</v>
      </c>
      <c r="Y80" s="272">
        <v>-7.3999999999999977</v>
      </c>
      <c r="Z80" s="272">
        <v>-6.9000000000000012</v>
      </c>
      <c r="AA80" s="272">
        <v>-34.000000000000014</v>
      </c>
      <c r="AB80" s="272">
        <v>-4.1999999999999984</v>
      </c>
      <c r="AC80" s="272">
        <v>-3.2000000000000042</v>
      </c>
      <c r="AD80" s="217">
        <v>-1.1000000000000059</v>
      </c>
      <c r="AE80" s="217">
        <v>-2.4999999999999858</v>
      </c>
      <c r="AF80" s="217">
        <v>-10.999999999999995</v>
      </c>
      <c r="AG80" s="217">
        <v>-0.6</v>
      </c>
      <c r="AH80" s="217">
        <v>-0.80000000000000571</v>
      </c>
      <c r="AI80" s="217">
        <v>0.40000000000001723</v>
      </c>
      <c r="AJ80" s="217">
        <v>2.0999999999999912</v>
      </c>
      <c r="AK80" s="217">
        <v>1.100000000000017</v>
      </c>
      <c r="AL80" s="217">
        <v>-2.3000000000000029</v>
      </c>
      <c r="AM80" s="217">
        <v>-1.1999999999999929</v>
      </c>
      <c r="AN80" s="217">
        <v>9.7000000000000064</v>
      </c>
      <c r="AO80" s="217">
        <v>2.0999999999999912</v>
      </c>
      <c r="AP80" s="217">
        <v>1.100000000000017</v>
      </c>
      <c r="AQ80" s="217">
        <v>-2.3500000000000036</v>
      </c>
      <c r="AR80" s="217">
        <v>-1.2239999999999971</v>
      </c>
      <c r="AS80" s="217">
        <v>7.9260000000000055</v>
      </c>
      <c r="AT80" s="217">
        <v>1.5229999999999935</v>
      </c>
      <c r="AU80" s="217">
        <v>5.9000000000000217</v>
      </c>
    </row>
    <row r="81" spans="1:47" s="189" customFormat="1">
      <c r="A81" s="7"/>
      <c r="B81" s="38" t="s">
        <v>125</v>
      </c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>
        <v>11.800000000000002</v>
      </c>
      <c r="N81" s="272">
        <v>17.599999999999977</v>
      </c>
      <c r="O81" s="272">
        <v>23.300000000000026</v>
      </c>
      <c r="P81" s="272">
        <v>37.400000000000048</v>
      </c>
      <c r="Q81" s="272">
        <v>90.100000000000136</v>
      </c>
      <c r="R81" s="272">
        <v>24.400000000000006</v>
      </c>
      <c r="S81" s="272">
        <v>33.600000000000023</v>
      </c>
      <c r="T81" s="272">
        <v>41.90000000000002</v>
      </c>
      <c r="U81" s="272">
        <v>34.199999999999946</v>
      </c>
      <c r="V81" s="272">
        <v>134.09999999999997</v>
      </c>
      <c r="W81" s="272">
        <v>30.700000000000035</v>
      </c>
      <c r="X81" s="272">
        <v>52.7</v>
      </c>
      <c r="Y81" s="272">
        <v>33.200000000000003</v>
      </c>
      <c r="Z81" s="272">
        <v>31.899999999999974</v>
      </c>
      <c r="AA81" s="272">
        <v>148.50000000000003</v>
      </c>
      <c r="AB81" s="272">
        <v>36.39999999999997</v>
      </c>
      <c r="AC81" s="272">
        <v>28.300000000000011</v>
      </c>
      <c r="AD81" s="217">
        <v>29.399999999999984</v>
      </c>
      <c r="AE81" s="217">
        <v>22.499999999999943</v>
      </c>
      <c r="AF81" s="217">
        <v>116.59999999999991</v>
      </c>
      <c r="AG81" s="217">
        <v>20.500000000000014</v>
      </c>
      <c r="AH81" s="217">
        <v>23.700000000000003</v>
      </c>
      <c r="AI81" s="217">
        <v>35.099999999999937</v>
      </c>
      <c r="AJ81" s="217">
        <v>33.90000000000007</v>
      </c>
      <c r="AK81" s="217">
        <v>113.20000000000003</v>
      </c>
      <c r="AL81" s="217">
        <v>27.899999999999967</v>
      </c>
      <c r="AM81" s="217">
        <v>26.800000000000026</v>
      </c>
      <c r="AN81" s="217">
        <v>34.30000000000009</v>
      </c>
      <c r="AO81" s="217">
        <v>33.90000000000007</v>
      </c>
      <c r="AP81" s="217">
        <v>113.20000000000003</v>
      </c>
      <c r="AQ81" s="217">
        <v>26.147999999999968</v>
      </c>
      <c r="AR81" s="217">
        <v>24.599</v>
      </c>
      <c r="AS81" s="217">
        <v>33.676999999999978</v>
      </c>
      <c r="AT81" s="217">
        <v>199.41200000000001</v>
      </c>
      <c r="AU81" s="217">
        <v>283.80000000000013</v>
      </c>
    </row>
    <row r="82" spans="1:47" s="189" customFormat="1">
      <c r="A82" s="7"/>
      <c r="B82" s="293" t="s">
        <v>184</v>
      </c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72">
        <v>-0.9</v>
      </c>
      <c r="S82" s="272">
        <v>-0.99999999999999989</v>
      </c>
      <c r="T82" s="272">
        <v>0.40000000000000013</v>
      </c>
      <c r="U82" s="272">
        <v>-2.1000000000000005</v>
      </c>
      <c r="V82" s="272">
        <v>-3.6</v>
      </c>
      <c r="W82" s="272">
        <v>-0.9</v>
      </c>
      <c r="X82" s="272">
        <v>-0.9</v>
      </c>
      <c r="Y82" s="272">
        <v>-0.8</v>
      </c>
      <c r="Z82" s="272">
        <v>-1.0000000000000002</v>
      </c>
      <c r="AA82" s="272">
        <v>-3.6</v>
      </c>
      <c r="AB82" s="272">
        <v>-0.8</v>
      </c>
      <c r="AC82" s="272">
        <v>-1</v>
      </c>
      <c r="AD82" s="217">
        <v>-0.8</v>
      </c>
      <c r="AE82" s="217">
        <v>-1</v>
      </c>
      <c r="AF82" s="217">
        <v>-3.6</v>
      </c>
      <c r="AG82" s="217">
        <v>-1</v>
      </c>
      <c r="AH82" s="217">
        <v>-1</v>
      </c>
      <c r="AI82" s="217">
        <v>-1.1000000000000001</v>
      </c>
      <c r="AJ82" s="217">
        <v>-1.1999999999999997</v>
      </c>
      <c r="AK82" s="217">
        <v>-4.3</v>
      </c>
      <c r="AL82" s="217">
        <v>-1.1999999999999993</v>
      </c>
      <c r="AM82" s="217">
        <v>-1.2000000000000006</v>
      </c>
      <c r="AN82" s="217">
        <v>-2.8429999999999778</v>
      </c>
      <c r="AO82" s="217">
        <v>-1.1999999999999997</v>
      </c>
      <c r="AP82" s="217">
        <v>-4.3</v>
      </c>
      <c r="AQ82" s="217">
        <v>-1.2149999999999992</v>
      </c>
      <c r="AR82" s="217">
        <v>-1.1190000000000007</v>
      </c>
      <c r="AS82" s="217">
        <v>-1.0299999999999994</v>
      </c>
      <c r="AT82" s="217">
        <v>-1.0359999999999978</v>
      </c>
      <c r="AU82" s="217">
        <v>-4.3999999999999968</v>
      </c>
    </row>
    <row r="83" spans="1:47" s="19" customFormat="1">
      <c r="A83" s="23"/>
      <c r="C83" s="428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29"/>
      <c r="O83" s="429"/>
      <c r="P83" s="429"/>
      <c r="Q83" s="429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200"/>
      <c r="AF83" s="200"/>
      <c r="AG83" s="35"/>
      <c r="AH83" s="200"/>
      <c r="AI83" s="200"/>
      <c r="AJ83" s="200"/>
      <c r="AK83" s="200"/>
      <c r="AL83" s="200"/>
      <c r="AM83" s="200"/>
      <c r="AN83" s="200"/>
    </row>
    <row r="84" spans="1:47" s="189" customFormat="1">
      <c r="A84" s="7"/>
      <c r="B84" s="570" t="s">
        <v>185</v>
      </c>
      <c r="C84" s="201"/>
      <c r="D84" s="201"/>
      <c r="E84" s="201"/>
      <c r="F84" s="201"/>
      <c r="G84" s="154"/>
      <c r="H84" s="201"/>
      <c r="I84" s="201"/>
      <c r="J84" s="201"/>
      <c r="K84" s="201"/>
      <c r="L84" s="154"/>
      <c r="M84" s="201"/>
      <c r="N84" s="201"/>
      <c r="O84" s="201"/>
      <c r="P84" s="201"/>
      <c r="Q84" s="154"/>
      <c r="R84" s="201"/>
      <c r="S84" s="201"/>
      <c r="T84" s="201"/>
      <c r="U84" s="201"/>
      <c r="V84" s="154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1"/>
      <c r="AT84" s="201"/>
      <c r="AU84" s="201"/>
    </row>
    <row r="85" spans="1:47" s="189" customFormat="1">
      <c r="A85" s="7"/>
      <c r="B85" s="570"/>
      <c r="C85" s="201"/>
      <c r="D85" s="201"/>
      <c r="E85" s="201"/>
      <c r="F85" s="201"/>
      <c r="G85" s="154"/>
      <c r="H85" s="201"/>
      <c r="I85" s="201"/>
      <c r="J85" s="201"/>
      <c r="K85" s="201"/>
      <c r="L85" s="154"/>
      <c r="M85" s="201"/>
      <c r="N85" s="201"/>
      <c r="O85" s="201"/>
      <c r="P85" s="201"/>
      <c r="Q85" s="154"/>
      <c r="R85" s="201"/>
      <c r="S85" s="201"/>
      <c r="T85" s="201"/>
      <c r="U85" s="201"/>
      <c r="V85" s="154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</row>
    <row r="86" spans="1:47" s="189" customFormat="1">
      <c r="A86" s="7"/>
      <c r="B86" s="25" t="s">
        <v>186</v>
      </c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>
        <v>23.39999999999997</v>
      </c>
      <c r="N86" s="292">
        <v>32.299999999999969</v>
      </c>
      <c r="O86" s="292">
        <v>46.600000000000023</v>
      </c>
      <c r="P86" s="292">
        <v>56.099999999999973</v>
      </c>
      <c r="Q86" s="292">
        <v>155.10000000000005</v>
      </c>
      <c r="R86" s="292">
        <v>38.199999999999974</v>
      </c>
      <c r="S86" s="292">
        <v>47.100000000000037</v>
      </c>
      <c r="T86" s="292">
        <v>57.7</v>
      </c>
      <c r="U86" s="292">
        <v>46.699999999999875</v>
      </c>
      <c r="V86" s="292">
        <v>189.70000000000007</v>
      </c>
      <c r="W86" s="292">
        <v>47</v>
      </c>
      <c r="X86" s="292">
        <v>69.400000000000006</v>
      </c>
      <c r="Y86" s="292">
        <v>61.39999999999997</v>
      </c>
      <c r="Z86" s="292">
        <v>55.199999999999982</v>
      </c>
      <c r="AA86" s="292">
        <v>233.10000000000002</v>
      </c>
      <c r="AB86" s="292">
        <v>63.4</v>
      </c>
      <c r="AC86" s="292">
        <v>61.099999999999973</v>
      </c>
      <c r="AD86" s="347">
        <v>76.299999999999969</v>
      </c>
      <c r="AE86" s="347">
        <v>64.899999999999977</v>
      </c>
      <c r="AF86" s="347">
        <v>265.69999999999993</v>
      </c>
      <c r="AG86" s="347">
        <v>54.970000000000027</v>
      </c>
      <c r="AH86" s="347">
        <v>59.914999999999978</v>
      </c>
      <c r="AI86" s="347">
        <v>68.541999999999973</v>
      </c>
      <c r="AJ86" s="347">
        <v>69.700000000000074</v>
      </c>
      <c r="AK86" s="347">
        <v>254.60000000000002</v>
      </c>
      <c r="AL86" s="347">
        <v>53.629000000000033</v>
      </c>
      <c r="AM86" s="347">
        <v>54.788999999999952</v>
      </c>
      <c r="AN86" s="347">
        <v>66.396000000000001</v>
      </c>
      <c r="AO86" s="347">
        <v>53.149000000000008</v>
      </c>
      <c r="AP86" s="347">
        <v>182.75199999999984</v>
      </c>
      <c r="AQ86" s="347">
        <v>35.060999999999986</v>
      </c>
      <c r="AR86" s="347">
        <v>34.970999999999961</v>
      </c>
      <c r="AS86" s="347">
        <v>56.015999999999977</v>
      </c>
      <c r="AT86" s="347">
        <v>211.917</v>
      </c>
      <c r="AU86" s="347">
        <v>337.96600000000024</v>
      </c>
    </row>
    <row r="87" spans="1:47" s="189" customFormat="1">
      <c r="A87" s="7"/>
      <c r="B87" s="38" t="s">
        <v>122</v>
      </c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>
        <v>4.6999999999999771</v>
      </c>
      <c r="N87" s="272">
        <v>3.8</v>
      </c>
      <c r="O87" s="272">
        <v>8.599999999999989</v>
      </c>
      <c r="P87" s="272">
        <v>5.1999999999999291</v>
      </c>
      <c r="Q87" s="272">
        <v>22.299999999999979</v>
      </c>
      <c r="R87" s="272">
        <v>2.6999999999999842</v>
      </c>
      <c r="S87" s="272">
        <v>0.3999999999999988</v>
      </c>
      <c r="T87" s="272">
        <v>4.2000000000000046</v>
      </c>
      <c r="U87" s="272">
        <v>3.0999999999999495</v>
      </c>
      <c r="V87" s="272">
        <v>10.400000000000023</v>
      </c>
      <c r="W87" s="272">
        <v>6.2999999999999829</v>
      </c>
      <c r="X87" s="272">
        <v>10.400000000000006</v>
      </c>
      <c r="Y87" s="272">
        <v>17.899999999999984</v>
      </c>
      <c r="Z87" s="272">
        <v>12.999999999999998</v>
      </c>
      <c r="AA87" s="272">
        <v>47.699999999999996</v>
      </c>
      <c r="AB87" s="272">
        <v>13.400000000000013</v>
      </c>
      <c r="AC87" s="272">
        <v>18.499999999999979</v>
      </c>
      <c r="AD87" s="217">
        <v>29.900000000000006</v>
      </c>
      <c r="AE87" s="217">
        <v>27.200000000000074</v>
      </c>
      <c r="AF87" s="217">
        <v>89.000000000000071</v>
      </c>
      <c r="AG87" s="217">
        <v>18.300000000000008</v>
      </c>
      <c r="AH87" s="217">
        <v>20.199999999999967</v>
      </c>
      <c r="AI87" s="217">
        <v>17.900000000000038</v>
      </c>
      <c r="AJ87" s="217">
        <v>17.299999999999965</v>
      </c>
      <c r="AK87" s="217">
        <v>73.699999999999974</v>
      </c>
      <c r="AL87" s="217">
        <v>11.899999999999993</v>
      </c>
      <c r="AM87" s="217">
        <v>12.000000000000018</v>
      </c>
      <c r="AN87" s="217">
        <v>6.8999999999999879</v>
      </c>
      <c r="AO87" s="217">
        <v>0.64400000000000068</v>
      </c>
      <c r="AP87" s="217">
        <v>1.7999999999999994</v>
      </c>
      <c r="AQ87" s="217">
        <v>-5.8679999999999994</v>
      </c>
      <c r="AR87" s="217">
        <v>-6.4690000000000003</v>
      </c>
      <c r="AS87" s="217">
        <v>-3.944</v>
      </c>
      <c r="AT87" s="217">
        <v>-7.008</v>
      </c>
      <c r="AU87" s="217">
        <v>-23.2</v>
      </c>
    </row>
    <row r="88" spans="1:47" s="189" customFormat="1">
      <c r="A88" s="7"/>
      <c r="B88" s="38" t="s">
        <v>123</v>
      </c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>
        <v>18.699999999999996</v>
      </c>
      <c r="N88" s="272">
        <v>28.499999999999972</v>
      </c>
      <c r="O88" s="272">
        <v>38.000000000000028</v>
      </c>
      <c r="P88" s="272">
        <v>50.900000000000048</v>
      </c>
      <c r="Q88" s="272">
        <v>136.10000000000014</v>
      </c>
      <c r="R88" s="272">
        <v>36.4</v>
      </c>
      <c r="S88" s="272">
        <v>47.700000000000031</v>
      </c>
      <c r="T88" s="272">
        <v>53.100000000000023</v>
      </c>
      <c r="U88" s="272">
        <v>45.699999999999932</v>
      </c>
      <c r="V88" s="272">
        <v>182.90000000000003</v>
      </c>
      <c r="W88" s="272">
        <v>41.600000000000037</v>
      </c>
      <c r="X88" s="272">
        <v>59.900000000000013</v>
      </c>
      <c r="Y88" s="272">
        <v>44.3</v>
      </c>
      <c r="Z88" s="272">
        <v>43.199999999999974</v>
      </c>
      <c r="AA88" s="272">
        <v>189</v>
      </c>
      <c r="AB88" s="272">
        <v>50.799999999999976</v>
      </c>
      <c r="AC88" s="272">
        <v>43.600000000000009</v>
      </c>
      <c r="AD88" s="217">
        <v>47.199999999999974</v>
      </c>
      <c r="AE88" s="217">
        <v>38.699999999999932</v>
      </c>
      <c r="AF88" s="217">
        <v>180.29999999999993</v>
      </c>
      <c r="AG88" s="217">
        <v>37.700000000000024</v>
      </c>
      <c r="AH88" s="217">
        <v>40.699999999999989</v>
      </c>
      <c r="AI88" s="217">
        <v>53.199999999999939</v>
      </c>
      <c r="AJ88" s="217">
        <v>53.60000000000008</v>
      </c>
      <c r="AK88" s="217">
        <v>185.20000000000005</v>
      </c>
      <c r="AL88" s="217">
        <v>43.19999999999996</v>
      </c>
      <c r="AM88" s="217">
        <v>43.900000000000027</v>
      </c>
      <c r="AN88" s="217">
        <v>62.400000000000134</v>
      </c>
      <c r="AO88" s="217">
        <v>53.600000000000087</v>
      </c>
      <c r="AP88" s="217">
        <v>185.20000000000005</v>
      </c>
      <c r="AQ88" s="217">
        <v>42.095999999999968</v>
      </c>
      <c r="AR88" s="217">
        <v>42.591999999999999</v>
      </c>
      <c r="AS88" s="217">
        <v>60.991000000000014</v>
      </c>
      <c r="AT88" s="217">
        <v>219.96100000000001</v>
      </c>
      <c r="AU88" s="217">
        <v>365.60000000000014</v>
      </c>
    </row>
    <row r="89" spans="1:47" s="189" customFormat="1">
      <c r="A89" s="7"/>
      <c r="B89" s="38" t="s">
        <v>124</v>
      </c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>
        <v>-11.499999999999998</v>
      </c>
      <c r="N89" s="272">
        <v>-7.2000000000000064</v>
      </c>
      <c r="O89" s="272">
        <v>-3.2999999999999901</v>
      </c>
      <c r="P89" s="272">
        <v>-4.1000000000000085</v>
      </c>
      <c r="Q89" s="272">
        <v>-26.100000000000026</v>
      </c>
      <c r="R89" s="272">
        <v>-4.9999999999999982</v>
      </c>
      <c r="S89" s="272">
        <v>-2.4999999999999916</v>
      </c>
      <c r="T89" s="272">
        <v>-5.7</v>
      </c>
      <c r="U89" s="272">
        <v>-5.3000000000000016</v>
      </c>
      <c r="V89" s="272">
        <v>-18.499999999999986</v>
      </c>
      <c r="W89" s="272">
        <v>-5.4000000000000039</v>
      </c>
      <c r="X89" s="272">
        <v>-8.2999999999999954</v>
      </c>
      <c r="Y89" s="272">
        <v>-4.6999999999999984</v>
      </c>
      <c r="Z89" s="272">
        <v>-4.4000000000000012</v>
      </c>
      <c r="AA89" s="272">
        <v>-22.800000000000015</v>
      </c>
      <c r="AB89" s="272">
        <v>-1.6999999999999984</v>
      </c>
      <c r="AC89" s="272">
        <v>-0.80000000000000382</v>
      </c>
      <c r="AD89" s="217">
        <v>1.2999999999999936</v>
      </c>
      <c r="AE89" s="217">
        <v>-0.19999999999998597</v>
      </c>
      <c r="AF89" s="217">
        <v>-1.399999999999995</v>
      </c>
      <c r="AG89" s="217">
        <v>0.4</v>
      </c>
      <c r="AH89" s="217">
        <v>0.29999999999999438</v>
      </c>
      <c r="AI89" s="217">
        <v>1.3000000000000171</v>
      </c>
      <c r="AJ89" s="217">
        <v>2.9999999999999911</v>
      </c>
      <c r="AK89" s="217">
        <v>5.0000000000000169</v>
      </c>
      <c r="AL89" s="217">
        <v>-1.5000000000000029</v>
      </c>
      <c r="AM89" s="217">
        <v>-0.39999999999999281</v>
      </c>
      <c r="AN89" s="217">
        <v>10.500000000000007</v>
      </c>
      <c r="AO89" s="217">
        <v>2.9999999999999911</v>
      </c>
      <c r="AP89" s="217">
        <v>5.0000000000000169</v>
      </c>
      <c r="AQ89" s="217">
        <v>-1.5060000000000038</v>
      </c>
      <c r="AR89" s="217">
        <v>-0.43199999999999705</v>
      </c>
      <c r="AS89" s="217">
        <v>8.7000000000000064</v>
      </c>
      <c r="AT89" s="217">
        <v>2.2369999999999934</v>
      </c>
      <c r="AU89" s="217">
        <v>9.0000000000000213</v>
      </c>
    </row>
    <row r="90" spans="1:47" s="189" customFormat="1">
      <c r="A90" s="7"/>
      <c r="B90" s="38" t="s">
        <v>125</v>
      </c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>
        <v>30.200000000000003</v>
      </c>
      <c r="N90" s="272">
        <v>35.699999999999974</v>
      </c>
      <c r="O90" s="272">
        <v>41.300000000000026</v>
      </c>
      <c r="P90" s="272">
        <v>55.000000000000043</v>
      </c>
      <c r="Q90" s="272">
        <v>162.20000000000013</v>
      </c>
      <c r="R90" s="272">
        <v>41.400000000000006</v>
      </c>
      <c r="S90" s="272">
        <v>50.200000000000024</v>
      </c>
      <c r="T90" s="272">
        <v>58.800000000000018</v>
      </c>
      <c r="U90" s="272">
        <v>50.999999999999943</v>
      </c>
      <c r="V90" s="272">
        <v>201.39999999999998</v>
      </c>
      <c r="W90" s="272">
        <v>47.000000000000036</v>
      </c>
      <c r="X90" s="272">
        <v>68.2</v>
      </c>
      <c r="Y90" s="272">
        <v>49</v>
      </c>
      <c r="Z90" s="272">
        <v>47.599999999999973</v>
      </c>
      <c r="AA90" s="272">
        <v>211.8</v>
      </c>
      <c r="AB90" s="272">
        <v>52.499999999999972</v>
      </c>
      <c r="AC90" s="272">
        <v>44.400000000000013</v>
      </c>
      <c r="AD90" s="217">
        <v>45.899999999999984</v>
      </c>
      <c r="AE90" s="217">
        <v>38.899999999999935</v>
      </c>
      <c r="AF90" s="217">
        <v>181.6999999999999</v>
      </c>
      <c r="AG90" s="217">
        <v>37.300000000000011</v>
      </c>
      <c r="AH90" s="217">
        <v>40.400000000000006</v>
      </c>
      <c r="AI90" s="217">
        <v>51.899999999999935</v>
      </c>
      <c r="AJ90" s="217">
        <v>50.600000000000072</v>
      </c>
      <c r="AK90" s="217">
        <v>180.20000000000005</v>
      </c>
      <c r="AL90" s="217">
        <v>44.499999999999972</v>
      </c>
      <c r="AM90" s="217">
        <v>44.300000000000026</v>
      </c>
      <c r="AN90" s="217">
        <v>51.900000000000091</v>
      </c>
      <c r="AO90" s="217">
        <v>50.600000000000072</v>
      </c>
      <c r="AP90" s="217">
        <v>180.20000000000005</v>
      </c>
      <c r="AQ90" s="217">
        <v>43.601999999999968</v>
      </c>
      <c r="AR90" s="217">
        <v>43.024000000000001</v>
      </c>
      <c r="AS90" s="217">
        <v>52.290999999999983</v>
      </c>
      <c r="AT90" s="217">
        <v>217.72400000000002</v>
      </c>
      <c r="AU90" s="217">
        <v>356.60000000000014</v>
      </c>
    </row>
    <row r="91" spans="1:47" s="19" customFormat="1">
      <c r="A91" s="23"/>
      <c r="B91" s="293" t="s">
        <v>184</v>
      </c>
      <c r="C91" s="428"/>
      <c r="D91" s="429"/>
      <c r="E91" s="429"/>
      <c r="F91" s="429"/>
      <c r="G91" s="429"/>
      <c r="H91" s="429"/>
      <c r="I91" s="429"/>
      <c r="J91" s="429"/>
      <c r="K91" s="429"/>
      <c r="L91" s="429"/>
      <c r="M91" s="429"/>
      <c r="N91" s="429"/>
      <c r="O91" s="429"/>
      <c r="P91" s="429"/>
      <c r="Q91" s="429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200"/>
      <c r="AF91" s="200"/>
      <c r="AG91" s="35"/>
      <c r="AH91" s="200"/>
      <c r="AI91" s="200"/>
      <c r="AJ91" s="200"/>
      <c r="AK91" s="200"/>
      <c r="AL91" s="217">
        <v>-1.1999999999999993</v>
      </c>
      <c r="AM91" s="217">
        <v>-1.2000000000000006</v>
      </c>
      <c r="AN91" s="217">
        <v>-2.8429999999999778</v>
      </c>
      <c r="AO91" s="217">
        <v>-1.1999999999999997</v>
      </c>
      <c r="AP91" s="217">
        <v>-4.3</v>
      </c>
      <c r="AQ91" s="217">
        <v>-1.2149999999999992</v>
      </c>
      <c r="AR91" s="217">
        <v>-1.1190000000000007</v>
      </c>
      <c r="AS91" s="217">
        <v>-1.0299999999999994</v>
      </c>
      <c r="AT91" s="217">
        <v>-1.0359999999999978</v>
      </c>
      <c r="AU91" s="217">
        <v>-4.3999999999999968</v>
      </c>
    </row>
    <row r="92" spans="1:47" s="189" customFormat="1">
      <c r="A92" s="7"/>
      <c r="B92" s="570" t="s">
        <v>170</v>
      </c>
      <c r="C92" s="201"/>
      <c r="D92" s="201"/>
      <c r="E92" s="201"/>
      <c r="F92" s="201"/>
      <c r="G92" s="154"/>
      <c r="H92" s="201"/>
      <c r="I92" s="201"/>
      <c r="J92" s="201"/>
      <c r="K92" s="201"/>
      <c r="L92" s="154"/>
      <c r="M92" s="201"/>
      <c r="N92" s="201"/>
      <c r="O92" s="201"/>
      <c r="P92" s="201"/>
      <c r="Q92" s="154"/>
      <c r="R92" s="201"/>
      <c r="S92" s="201"/>
      <c r="T92" s="201"/>
      <c r="U92" s="201"/>
      <c r="V92" s="154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1"/>
      <c r="AT92" s="201"/>
      <c r="AU92" s="201"/>
    </row>
    <row r="93" spans="1:47" s="189" customFormat="1">
      <c r="A93" s="7"/>
      <c r="B93" s="570"/>
      <c r="C93" s="201"/>
      <c r="D93" s="201"/>
      <c r="E93" s="201"/>
      <c r="F93" s="201"/>
      <c r="G93" s="154"/>
      <c r="H93" s="201"/>
      <c r="I93" s="201"/>
      <c r="J93" s="201"/>
      <c r="K93" s="201"/>
      <c r="L93" s="154"/>
      <c r="M93" s="201"/>
      <c r="N93" s="201"/>
      <c r="O93" s="201"/>
      <c r="P93" s="201"/>
      <c r="Q93" s="154"/>
      <c r="R93" s="201"/>
      <c r="S93" s="201"/>
      <c r="T93" s="201"/>
      <c r="U93" s="201"/>
      <c r="V93" s="154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1"/>
      <c r="AT93" s="201"/>
      <c r="AU93" s="201"/>
    </row>
    <row r="94" spans="1:47" s="189" customFormat="1">
      <c r="A94" s="7"/>
      <c r="B94" s="25" t="s">
        <v>171</v>
      </c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>
        <v>4.7054092097325494E-2</v>
      </c>
      <c r="N94" s="218">
        <v>6.8899317406143273E-2</v>
      </c>
      <c r="O94" s="218">
        <v>8.4912536443148737E-2</v>
      </c>
      <c r="P94" s="218">
        <v>0.10622988070441199</v>
      </c>
      <c r="Q94" s="218">
        <v>7.5917767988252588E-2</v>
      </c>
      <c r="R94" s="218">
        <v>7.5523922499011409E-2</v>
      </c>
      <c r="S94" s="218">
        <v>9.9472016895459425E-2</v>
      </c>
      <c r="T94" s="218">
        <v>0.10558096980786826</v>
      </c>
      <c r="U94" s="218">
        <v>8.2479689155775124E-2</v>
      </c>
      <c r="V94" s="218">
        <v>9.0678776290631008E-2</v>
      </c>
      <c r="W94" s="218">
        <v>8.5719496625934713E-2</v>
      </c>
      <c r="X94" s="218">
        <v>0.13647984267453295</v>
      </c>
      <c r="Y94" s="218">
        <v>0.10216306156405985</v>
      </c>
      <c r="Z94" s="218">
        <v>9.0595765632693157E-2</v>
      </c>
      <c r="AA94" s="218">
        <v>0.10281857880111155</v>
      </c>
      <c r="AB94" s="218">
        <v>0.10521075340192501</v>
      </c>
      <c r="AC94" s="218">
        <v>0.11790814357390962</v>
      </c>
      <c r="AD94" s="218">
        <v>0.12372304199772982</v>
      </c>
      <c r="AE94" s="218">
        <v>0.11310561171139771</v>
      </c>
      <c r="AF94" s="218">
        <v>0.11495695063384241</v>
      </c>
      <c r="AG94" s="218">
        <v>0.10648973266175905</v>
      </c>
      <c r="AH94" s="218">
        <v>0.11087157660991855</v>
      </c>
      <c r="AI94" s="218">
        <v>0.12050281293952174</v>
      </c>
      <c r="AJ94" s="218">
        <v>0.12157683586255019</v>
      </c>
      <c r="AK94" s="218">
        <v>0.11579569745758857</v>
      </c>
      <c r="AL94" s="218">
        <v>0.10141641452344939</v>
      </c>
      <c r="AM94" s="218">
        <v>0.10461905671185784</v>
      </c>
      <c r="AN94" s="218">
        <v>0.1054574332909784</v>
      </c>
      <c r="AO94" s="218">
        <v>0.14490663365877732</v>
      </c>
      <c r="AP94" s="218">
        <v>0.1292293419169433</v>
      </c>
      <c r="AQ94" s="218">
        <v>0.10566939623085057</v>
      </c>
      <c r="AR94" s="218">
        <v>0.11516422864895826</v>
      </c>
      <c r="AS94" s="218">
        <v>0.14678245192937583</v>
      </c>
      <c r="AT94" s="218">
        <v>0.59906035070063801</v>
      </c>
      <c r="AU94" s="218">
        <v>0.24653988767446475</v>
      </c>
    </row>
    <row r="95" spans="1:47" s="189" customFormat="1">
      <c r="A95" s="7"/>
      <c r="B95" s="38" t="s">
        <v>122</v>
      </c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>
        <v>2.5174076057846693E-2</v>
      </c>
      <c r="N95" s="295">
        <v>2.2740873728306403E-2</v>
      </c>
      <c r="O95" s="295">
        <v>4.7619047619047561E-2</v>
      </c>
      <c r="P95" s="295">
        <v>2.9099048684946442E-2</v>
      </c>
      <c r="Q95" s="295">
        <v>3.1271911372878949E-2</v>
      </c>
      <c r="R95" s="295">
        <v>1.5817223198593935E-2</v>
      </c>
      <c r="S95" s="295">
        <v>2.6899798251513035E-3</v>
      </c>
      <c r="T95" s="295">
        <v>2.334630350194555E-2</v>
      </c>
      <c r="U95" s="295">
        <v>1.5585721468074154E-2</v>
      </c>
      <c r="V95" s="295">
        <v>1.4895445431108597E-2</v>
      </c>
      <c r="W95" s="295">
        <v>3.1468531468531388E-2</v>
      </c>
      <c r="X95" s="295">
        <v>5.2052052052052079E-2</v>
      </c>
      <c r="Y95" s="295">
        <v>6.8740399385560619E-2</v>
      </c>
      <c r="Z95" s="295">
        <v>4.9354593773728167E-2</v>
      </c>
      <c r="AA95" s="295">
        <v>5.1634552933535395E-2</v>
      </c>
      <c r="AB95" s="295">
        <v>5.1937984496124079E-2</v>
      </c>
      <c r="AC95" s="295">
        <v>8.4706959706959614E-2</v>
      </c>
      <c r="AD95" s="295">
        <v>0.12124898621248988</v>
      </c>
      <c r="AE95" s="295">
        <v>0.11230388109000854</v>
      </c>
      <c r="AF95" s="295">
        <v>9.2208868628263635E-2</v>
      </c>
      <c r="AG95" s="295">
        <v>9.5861707700366727E-2</v>
      </c>
      <c r="AH95" s="295">
        <v>0.10654008438818549</v>
      </c>
      <c r="AI95" s="295">
        <v>9.0632911392405258E-2</v>
      </c>
      <c r="AJ95" s="295">
        <v>8.3736689254598082E-2</v>
      </c>
      <c r="AK95" s="295">
        <v>9.393321437675245E-2</v>
      </c>
      <c r="AL95" s="295">
        <v>6.1754021795537073E-2</v>
      </c>
      <c r="AM95" s="295">
        <v>5.5581287633163577E-2</v>
      </c>
      <c r="AN95" s="295">
        <v>2.7677496991576369E-2</v>
      </c>
      <c r="AO95" s="295"/>
      <c r="AP95" s="295"/>
      <c r="AQ95" s="295"/>
      <c r="AR95" s="295"/>
      <c r="AS95" s="295"/>
      <c r="AT95" s="295"/>
      <c r="AU95" s="295"/>
    </row>
    <row r="96" spans="1:47" s="189" customFormat="1">
      <c r="A96" s="7"/>
      <c r="B96" s="38" t="s">
        <v>123</v>
      </c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>
        <v>6.0206052801030245E-2</v>
      </c>
      <c r="N96" s="295">
        <v>9.4464700033145416E-2</v>
      </c>
      <c r="O96" s="295">
        <v>0.10320478001086374</v>
      </c>
      <c r="P96" s="295">
        <v>0.1456783056668576</v>
      </c>
      <c r="Q96" s="295">
        <v>0.1023385216933605</v>
      </c>
      <c r="R96" s="295">
        <v>0.10302858760260401</v>
      </c>
      <c r="S96" s="295">
        <v>0.13939216832261844</v>
      </c>
      <c r="T96" s="295">
        <v>0.13760041461518535</v>
      </c>
      <c r="U96" s="295">
        <v>0.11972753471312532</v>
      </c>
      <c r="V96" s="295">
        <v>0.12500854350351995</v>
      </c>
      <c r="W96" s="295">
        <v>0.11479028697571755</v>
      </c>
      <c r="X96" s="295">
        <v>0.18487654320987659</v>
      </c>
      <c r="Y96" s="295">
        <v>0.12398544640358242</v>
      </c>
      <c r="Z96" s="295">
        <v>0.11532301121195933</v>
      </c>
      <c r="AA96" s="295">
        <v>0.13325812592540365</v>
      </c>
      <c r="AB96" s="295">
        <v>0.14068125173082244</v>
      </c>
      <c r="AC96" s="295">
        <v>0.13938618925831203</v>
      </c>
      <c r="AD96" s="295">
        <v>0.12127440904419318</v>
      </c>
      <c r="AE96" s="295">
        <v>0.11207645525629868</v>
      </c>
      <c r="AF96" s="295">
        <v>0.12801760863391079</v>
      </c>
      <c r="AG96" s="295">
        <v>0.11065453478133262</v>
      </c>
      <c r="AH96" s="295">
        <v>0.11077844311377241</v>
      </c>
      <c r="AI96" s="295">
        <v>0.1347859133519127</v>
      </c>
      <c r="AJ96" s="295">
        <v>0.13904020752269799</v>
      </c>
      <c r="AK96" s="295">
        <v>0.12443727743062558</v>
      </c>
      <c r="AL96" s="295">
        <v>0.12210288298473704</v>
      </c>
      <c r="AM96" s="295">
        <v>0.13578719455613988</v>
      </c>
      <c r="AN96" s="295">
        <v>0.15441722345954004</v>
      </c>
      <c r="AO96" s="295">
        <v>0.13904020752269802</v>
      </c>
      <c r="AP96" s="295">
        <v>0.12443727743062558</v>
      </c>
      <c r="AQ96" s="295">
        <v>0.12045255549642034</v>
      </c>
      <c r="AR96" s="295">
        <v>0.13347958256291328</v>
      </c>
      <c r="AS96" s="295">
        <v>0.15037636622294986</v>
      </c>
      <c r="AT96" s="295">
        <v>0.58839532196280686</v>
      </c>
      <c r="AU96" s="295">
        <v>0.25248618784530397</v>
      </c>
    </row>
    <row r="97" spans="1:47" s="189" customFormat="1">
      <c r="A97" s="7"/>
      <c r="B97" s="38" t="s">
        <v>124</v>
      </c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>
        <v>-0.19134775374376037</v>
      </c>
      <c r="N97" s="295">
        <v>-0.13382899628252801</v>
      </c>
      <c r="O97" s="295">
        <v>-5.0075872534142488E-2</v>
      </c>
      <c r="P97" s="295">
        <v>-6.0117302052786044E-2</v>
      </c>
      <c r="Q97" s="295">
        <v>-0.10524193548387108</v>
      </c>
      <c r="R97" s="295">
        <v>-7.4626865671641771E-2</v>
      </c>
      <c r="S97" s="295">
        <v>-3.7650602409638426E-2</v>
      </c>
      <c r="T97" s="295">
        <v>-7.8512396694214878E-2</v>
      </c>
      <c r="U97" s="295">
        <v>-6.8741893644617399E-2</v>
      </c>
      <c r="V97" s="295">
        <v>-6.5347933592370136E-2</v>
      </c>
      <c r="W97" s="295">
        <v>-8.5308056872037977E-2</v>
      </c>
      <c r="X97" s="295">
        <v>-0.13132911392405056</v>
      </c>
      <c r="Y97" s="295">
        <v>-7.389937106918236E-2</v>
      </c>
      <c r="Z97" s="295">
        <v>-5.8432934926958863E-2</v>
      </c>
      <c r="AA97" s="295">
        <v>-8.5908063300678281E-2</v>
      </c>
      <c r="AB97" s="295">
        <v>-2.6687598116169518E-2</v>
      </c>
      <c r="AC97" s="295">
        <v>-1.3400335008375272E-2</v>
      </c>
      <c r="AD97" s="295">
        <v>2.0700636942675064E-2</v>
      </c>
      <c r="AE97" s="295">
        <v>-3.0349013657054013E-3</v>
      </c>
      <c r="AF97" s="295">
        <v>-5.5533518445061289E-3</v>
      </c>
      <c r="AG97" s="295">
        <v>6.6777963272120202E-3</v>
      </c>
      <c r="AH97" s="295">
        <v>5.0335570469797718E-3</v>
      </c>
      <c r="AI97" s="295">
        <v>2.0537124802527913E-2</v>
      </c>
      <c r="AJ97" s="295">
        <v>4.2857142857142733E-2</v>
      </c>
      <c r="AK97" s="295">
        <v>1.9778481012658295E-2</v>
      </c>
      <c r="AL97" s="295">
        <v>-2.4038461538461585E-2</v>
      </c>
      <c r="AM97" s="295">
        <v>-6.8027210884352516E-3</v>
      </c>
      <c r="AN97" s="295">
        <v>0.15350877192982468</v>
      </c>
      <c r="AO97" s="295">
        <v>4.2857142857142733E-2</v>
      </c>
      <c r="AP97" s="295">
        <v>1.9778481012658295E-2</v>
      </c>
      <c r="AQ97" s="295">
        <v>-2.4135775758449985E-2</v>
      </c>
      <c r="AR97" s="295">
        <v>-7.3506891271056156E-3</v>
      </c>
      <c r="AS97" s="295">
        <v>0.12711121500788974</v>
      </c>
      <c r="AT97" s="295">
        <v>3.244050640254062E-2</v>
      </c>
      <c r="AU97" s="295">
        <v>3.4802784222737901E-2</v>
      </c>
    </row>
    <row r="98" spans="1:47" s="189" customFormat="1">
      <c r="A98" s="7"/>
      <c r="B98" s="38" t="s">
        <v>125</v>
      </c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>
        <v>0.12055888223552895</v>
      </c>
      <c r="N98" s="295">
        <v>0.14400968132311406</v>
      </c>
      <c r="O98" s="295">
        <v>0.13661925239827993</v>
      </c>
      <c r="P98" s="295">
        <v>0.19559032716927469</v>
      </c>
      <c r="Q98" s="295">
        <v>0.14992143451335624</v>
      </c>
      <c r="R98" s="295">
        <v>0.14460356269647226</v>
      </c>
      <c r="S98" s="295">
        <v>0.18201595358955774</v>
      </c>
      <c r="T98" s="295">
        <v>0.18767954037663587</v>
      </c>
      <c r="U98" s="295">
        <v>0.1674326986211423</v>
      </c>
      <c r="V98" s="295">
        <v>0.17067796610169489</v>
      </c>
      <c r="W98" s="295">
        <v>0.15713808090939496</v>
      </c>
      <c r="X98" s="295">
        <v>0.26150306748466257</v>
      </c>
      <c r="Y98" s="295">
        <v>0.16683690840994211</v>
      </c>
      <c r="Z98" s="295">
        <v>0.15903775476110915</v>
      </c>
      <c r="AA98" s="295">
        <v>0.18371064272703616</v>
      </c>
      <c r="AB98" s="295">
        <v>0.17652992602555473</v>
      </c>
      <c r="AC98" s="295">
        <v>0.17542473330699332</v>
      </c>
      <c r="AD98" s="295">
        <v>0.14062499999999997</v>
      </c>
      <c r="AE98" s="295">
        <v>0.13922691481746577</v>
      </c>
      <c r="AF98" s="295">
        <v>0.15713915073942741</v>
      </c>
      <c r="AG98" s="295">
        <v>0.13283475783475787</v>
      </c>
      <c r="AH98" s="295">
        <v>0.1312540610786225</v>
      </c>
      <c r="AI98" s="295">
        <v>0.15660832830416396</v>
      </c>
      <c r="AJ98" s="295">
        <v>0.16038034865293208</v>
      </c>
      <c r="AK98" s="295">
        <v>0.14585188182921899</v>
      </c>
      <c r="AL98" s="295">
        <v>0.15271105010295119</v>
      </c>
      <c r="AM98" s="295">
        <v>0.16748582230623829</v>
      </c>
      <c r="AN98" s="295">
        <v>0.15460232350312805</v>
      </c>
      <c r="AO98" s="295">
        <v>0.16038034865293208</v>
      </c>
      <c r="AP98" s="295">
        <v>0.14585188182921899</v>
      </c>
      <c r="AQ98" s="295">
        <v>0.15187836355086462</v>
      </c>
      <c r="AR98" s="295">
        <v>0.16527350952673633</v>
      </c>
      <c r="AS98" s="295">
        <v>0.15509943792730127</v>
      </c>
      <c r="AT98" s="295">
        <v>0.71414186141861424</v>
      </c>
      <c r="AU98" s="295">
        <v>0.29981503278964194</v>
      </c>
    </row>
    <row r="99" spans="1:47" s="189" customFormat="1"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P99" s="200"/>
      <c r="Q99" s="200"/>
      <c r="R99" s="200"/>
      <c r="S99" s="200"/>
      <c r="U99" s="200"/>
      <c r="V99" s="200"/>
      <c r="W99" s="200"/>
      <c r="Z99" s="200"/>
      <c r="AA99" s="200"/>
      <c r="AB99" s="200"/>
      <c r="AG99" s="200"/>
    </row>
    <row r="100" spans="1:47" s="189" customFormat="1">
      <c r="A100" s="200"/>
      <c r="B100" s="200" t="s">
        <v>133</v>
      </c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AB100" s="200"/>
      <c r="AE100"/>
      <c r="AF100"/>
      <c r="AG100" s="200"/>
    </row>
    <row r="101" spans="1:47" s="189" customFormat="1">
      <c r="A101" s="200"/>
      <c r="B101" s="200" t="s">
        <v>134</v>
      </c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AB101" s="200"/>
      <c r="AE101"/>
      <c r="AF101"/>
      <c r="AG101" s="200"/>
    </row>
    <row r="102" spans="1:47">
      <c r="B102" s="200" t="s">
        <v>242</v>
      </c>
    </row>
  </sheetData>
  <mergeCells count="57">
    <mergeCell ref="Q6:Q7"/>
    <mergeCell ref="AT6:AT7"/>
    <mergeCell ref="AU6:AU7"/>
    <mergeCell ref="B49:B50"/>
    <mergeCell ref="AO5:AS5"/>
    <mergeCell ref="AO6:AO7"/>
    <mergeCell ref="AP6:AP7"/>
    <mergeCell ref="AQ6:AQ7"/>
    <mergeCell ref="AR6:AR7"/>
    <mergeCell ref="AS6:AS7"/>
    <mergeCell ref="B32:B33"/>
    <mergeCell ref="AG6:AG7"/>
    <mergeCell ref="AE6:AE7"/>
    <mergeCell ref="AF6:AF7"/>
    <mergeCell ref="AD6:AD7"/>
    <mergeCell ref="AC6:AC7"/>
    <mergeCell ref="Y6:Y7"/>
    <mergeCell ref="I6:I7"/>
    <mergeCell ref="J6:J7"/>
    <mergeCell ref="K6:K7"/>
    <mergeCell ref="B24:B25"/>
    <mergeCell ref="T6:T7"/>
    <mergeCell ref="B16:B17"/>
    <mergeCell ref="N6:N7"/>
    <mergeCell ref="M6:M7"/>
    <mergeCell ref="B6:B7"/>
    <mergeCell ref="C6:C7"/>
    <mergeCell ref="D6:D7"/>
    <mergeCell ref="E6:E7"/>
    <mergeCell ref="F6:F7"/>
    <mergeCell ref="G6:G7"/>
    <mergeCell ref="L6:L7"/>
    <mergeCell ref="R6:R7"/>
    <mergeCell ref="S6:S7"/>
    <mergeCell ref="V6:V7"/>
    <mergeCell ref="AN6:AN7"/>
    <mergeCell ref="AL6:AL7"/>
    <mergeCell ref="AI6:AI7"/>
    <mergeCell ref="AH6:AH7"/>
    <mergeCell ref="Z6:Z7"/>
    <mergeCell ref="AA6:AA7"/>
    <mergeCell ref="AB6:AB7"/>
    <mergeCell ref="U6:U7"/>
    <mergeCell ref="AM6:AM7"/>
    <mergeCell ref="AJ6:AJ7"/>
    <mergeCell ref="AK6:AK7"/>
    <mergeCell ref="X6:X7"/>
    <mergeCell ref="W6:W7"/>
    <mergeCell ref="O6:O7"/>
    <mergeCell ref="P6:P7"/>
    <mergeCell ref="B92:B93"/>
    <mergeCell ref="B40:B41"/>
    <mergeCell ref="B58:B59"/>
    <mergeCell ref="B67:B68"/>
    <mergeCell ref="B75:B76"/>
    <mergeCell ref="B84:B85"/>
    <mergeCell ref="H6:H7"/>
  </mergeCells>
  <pageMargins left="0.511811024" right="0.511811024" top="0.78740157499999996" bottom="0.78740157499999996" header="0.31496062000000002" footer="0.31496062000000002"/>
  <pageSetup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showGridLines="0" topLeftCell="L1" zoomScaleNormal="100" workbookViewId="0">
      <selection activeCell="BH14" sqref="BH14"/>
    </sheetView>
  </sheetViews>
  <sheetFormatPr defaultRowHeight="15" outlineLevelCol="1"/>
  <cols>
    <col min="1" max="1" width="9.140625" style="323"/>
    <col min="2" max="2" width="26" style="323" bestFit="1" customWidth="1"/>
    <col min="3" max="3" width="9.28515625" style="323" hidden="1" customWidth="1" outlineLevel="1"/>
    <col min="4" max="6" width="9.5703125" style="323" hidden="1" customWidth="1" outlineLevel="1"/>
    <col min="7" max="7" width="9.5703125" style="323" bestFit="1" customWidth="1" collapsed="1"/>
    <col min="8" max="11" width="9.28515625" style="323" hidden="1" customWidth="1" outlineLevel="1"/>
    <col min="12" max="12" width="9.28515625" style="323" bestFit="1" customWidth="1" collapsed="1"/>
    <col min="13" max="16" width="9.28515625" style="323" hidden="1" customWidth="1" outlineLevel="1"/>
    <col min="17" max="17" width="9.28515625" style="323" bestFit="1" customWidth="1" collapsed="1"/>
    <col min="18" max="21" width="9.28515625" style="323" hidden="1" customWidth="1" outlineLevel="1"/>
    <col min="22" max="22" width="9.28515625" style="323" bestFit="1" customWidth="1" collapsed="1"/>
    <col min="23" max="26" width="9.28515625" style="323" hidden="1" customWidth="1" outlineLevel="1"/>
    <col min="27" max="27" width="9.28515625" style="323" bestFit="1" customWidth="1" collapsed="1"/>
    <col min="28" max="30" width="9.28515625" style="323" hidden="1" customWidth="1" outlineLevel="1"/>
    <col min="31" max="31" width="0" style="323" hidden="1" customWidth="1" outlineLevel="1"/>
    <col min="32" max="32" width="9.140625" style="323" collapsed="1"/>
    <col min="33" max="33" width="9.28515625" style="323" hidden="1" customWidth="1" outlineLevel="1"/>
    <col min="34" max="36" width="0" style="323" hidden="1" customWidth="1" outlineLevel="1"/>
    <col min="37" max="37" width="9.140625" style="323" collapsed="1"/>
    <col min="38" max="38" width="9.140625" style="323" hidden="1" customWidth="1" outlineLevel="1"/>
    <col min="39" max="41" width="0" style="323" hidden="1" customWidth="1" outlineLevel="1"/>
    <col min="42" max="42" width="9.140625" style="323" collapsed="1"/>
    <col min="43" max="46" width="0" style="323" hidden="1" customWidth="1" outlineLevel="1"/>
    <col min="47" max="47" width="9.140625" style="323" collapsed="1"/>
    <col min="48" max="51" width="9.140625" style="323" hidden="1" customWidth="1" outlineLevel="1"/>
    <col min="52" max="52" width="9.140625" style="323" collapsed="1"/>
    <col min="53" max="54" width="9.140625" style="323" customWidth="1"/>
    <col min="55" max="55" width="9.140625" style="323"/>
    <col min="56" max="56" width="9.140625" style="323" customWidth="1"/>
    <col min="57" max="16384" width="9.140625" style="323"/>
  </cols>
  <sheetData>
    <row r="1" spans="1:60"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G1" s="324"/>
    </row>
    <row r="2" spans="1:60"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G2" s="324"/>
    </row>
    <row r="3" spans="1:60"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G3" s="324"/>
    </row>
    <row r="4" spans="1:60"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G4" s="324"/>
    </row>
    <row r="5" spans="1:60"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G5" s="324"/>
    </row>
    <row r="6" spans="1:60">
      <c r="B6" s="592" t="s">
        <v>199</v>
      </c>
      <c r="C6" s="582" t="s">
        <v>32</v>
      </c>
      <c r="D6" s="582" t="s">
        <v>33</v>
      </c>
      <c r="E6" s="582" t="s">
        <v>36</v>
      </c>
      <c r="F6" s="584" t="s">
        <v>37</v>
      </c>
      <c r="G6" s="575">
        <v>40908</v>
      </c>
      <c r="H6" s="587" t="s">
        <v>34</v>
      </c>
      <c r="I6" s="582" t="s">
        <v>35</v>
      </c>
      <c r="J6" s="582" t="s">
        <v>38</v>
      </c>
      <c r="K6" s="584" t="s">
        <v>39</v>
      </c>
      <c r="L6" s="585">
        <v>2012</v>
      </c>
      <c r="M6" s="587" t="s">
        <v>40</v>
      </c>
      <c r="N6" s="582" t="s">
        <v>135</v>
      </c>
      <c r="O6" s="582" t="s">
        <v>137</v>
      </c>
      <c r="P6" s="584" t="s">
        <v>149</v>
      </c>
      <c r="Q6" s="585">
        <v>2013</v>
      </c>
      <c r="R6" s="587" t="s">
        <v>150</v>
      </c>
      <c r="S6" s="582" t="s">
        <v>151</v>
      </c>
      <c r="T6" s="582" t="s">
        <v>152</v>
      </c>
      <c r="U6" s="584" t="s">
        <v>155</v>
      </c>
      <c r="V6" s="573">
        <v>2014</v>
      </c>
      <c r="W6" s="587" t="s">
        <v>161</v>
      </c>
      <c r="X6" s="587" t="s">
        <v>162</v>
      </c>
      <c r="Y6" s="587" t="s">
        <v>164</v>
      </c>
      <c r="Z6" s="584" t="s">
        <v>166</v>
      </c>
      <c r="AA6" s="573">
        <v>2015</v>
      </c>
      <c r="AB6" s="587" t="s">
        <v>169</v>
      </c>
      <c r="AC6" s="589" t="s">
        <v>202</v>
      </c>
      <c r="AD6" s="589" t="s">
        <v>203</v>
      </c>
      <c r="AE6" s="584" t="s">
        <v>205</v>
      </c>
      <c r="AF6" s="573">
        <v>2016</v>
      </c>
      <c r="AG6" s="589" t="s">
        <v>208</v>
      </c>
      <c r="AH6" s="587" t="s">
        <v>210</v>
      </c>
      <c r="AI6" s="587" t="s">
        <v>211</v>
      </c>
      <c r="AJ6" s="584" t="s">
        <v>212</v>
      </c>
      <c r="AK6" s="573">
        <v>2017</v>
      </c>
      <c r="AL6" s="584" t="s">
        <v>214</v>
      </c>
      <c r="AM6" s="587" t="s">
        <v>216</v>
      </c>
      <c r="AN6" s="587" t="s">
        <v>218</v>
      </c>
      <c r="AO6" s="587" t="s">
        <v>229</v>
      </c>
      <c r="AP6" s="573">
        <v>2018</v>
      </c>
      <c r="AQ6" s="587" t="s">
        <v>245</v>
      </c>
      <c r="AR6" s="587" t="s">
        <v>272</v>
      </c>
      <c r="AS6" s="587" t="s">
        <v>278</v>
      </c>
      <c r="AT6" s="587" t="s">
        <v>280</v>
      </c>
      <c r="AU6" s="573">
        <v>2019</v>
      </c>
      <c r="AV6" s="587" t="s">
        <v>286</v>
      </c>
      <c r="AW6" s="587" t="s">
        <v>294</v>
      </c>
      <c r="AX6" s="587" t="s">
        <v>303</v>
      </c>
      <c r="AY6" s="587" t="s">
        <v>307</v>
      </c>
      <c r="AZ6" s="573">
        <v>2020</v>
      </c>
      <c r="BA6" s="587" t="s">
        <v>310</v>
      </c>
      <c r="BB6" s="587" t="s">
        <v>313</v>
      </c>
      <c r="BC6" s="587" t="s">
        <v>317</v>
      </c>
      <c r="BD6" s="587" t="s">
        <v>320</v>
      </c>
      <c r="BE6" s="573">
        <v>2021</v>
      </c>
      <c r="BF6" s="587" t="s">
        <v>323</v>
      </c>
      <c r="BG6" s="587" t="s">
        <v>326</v>
      </c>
      <c r="BH6" s="587" t="s">
        <v>335</v>
      </c>
    </row>
    <row r="7" spans="1:60">
      <c r="B7" s="592"/>
      <c r="C7" s="582"/>
      <c r="D7" s="582"/>
      <c r="E7" s="582"/>
      <c r="F7" s="584"/>
      <c r="G7" s="576"/>
      <c r="H7" s="587"/>
      <c r="I7" s="582"/>
      <c r="J7" s="582"/>
      <c r="K7" s="584"/>
      <c r="L7" s="586"/>
      <c r="M7" s="587"/>
      <c r="N7" s="582"/>
      <c r="O7" s="582"/>
      <c r="P7" s="584"/>
      <c r="Q7" s="586"/>
      <c r="R7" s="587"/>
      <c r="S7" s="582"/>
      <c r="T7" s="582"/>
      <c r="U7" s="584"/>
      <c r="V7" s="574"/>
      <c r="W7" s="587"/>
      <c r="X7" s="587"/>
      <c r="Y7" s="587"/>
      <c r="Z7" s="584"/>
      <c r="AA7" s="574"/>
      <c r="AB7" s="587"/>
      <c r="AC7" s="589"/>
      <c r="AD7" s="589"/>
      <c r="AE7" s="584"/>
      <c r="AF7" s="574"/>
      <c r="AG7" s="589"/>
      <c r="AH7" s="587"/>
      <c r="AI7" s="587"/>
      <c r="AJ7" s="584"/>
      <c r="AK7" s="574"/>
      <c r="AL7" s="584"/>
      <c r="AM7" s="587"/>
      <c r="AN7" s="587"/>
      <c r="AO7" s="587"/>
      <c r="AP7" s="574"/>
      <c r="AQ7" s="587"/>
      <c r="AR7" s="587"/>
      <c r="AS7" s="587"/>
      <c r="AT7" s="587"/>
      <c r="AU7" s="574"/>
      <c r="AV7" s="587"/>
      <c r="AW7" s="587"/>
      <c r="AX7" s="587"/>
      <c r="AY7" s="587"/>
      <c r="AZ7" s="574"/>
      <c r="BA7" s="587"/>
      <c r="BB7" s="587"/>
      <c r="BC7" s="587"/>
      <c r="BD7" s="587"/>
      <c r="BE7" s="574"/>
      <c r="BF7" s="587"/>
      <c r="BG7" s="587"/>
      <c r="BH7" s="587"/>
    </row>
    <row r="8" spans="1:60" s="324" customFormat="1" ht="12.75">
      <c r="B8" s="324" t="s">
        <v>293</v>
      </c>
      <c r="G8" s="325">
        <v>47</v>
      </c>
      <c r="L8" s="326">
        <v>26.4</v>
      </c>
      <c r="P8" s="324">
        <v>10.1</v>
      </c>
      <c r="Q8" s="326">
        <v>41.5</v>
      </c>
      <c r="R8" s="324">
        <v>13.7</v>
      </c>
      <c r="S8" s="324">
        <v>8.8000000000000007</v>
      </c>
      <c r="T8" s="324">
        <v>17.100000000000001</v>
      </c>
      <c r="U8" s="324">
        <v>10.3</v>
      </c>
      <c r="V8" s="326">
        <v>44.2</v>
      </c>
      <c r="W8" s="324">
        <v>12.1</v>
      </c>
      <c r="X8" s="324">
        <v>8.6</v>
      </c>
      <c r="Y8" s="324">
        <v>10.4</v>
      </c>
      <c r="Z8" s="327">
        <v>6.199999999999994</v>
      </c>
      <c r="AA8" s="326">
        <v>37.299999999999997</v>
      </c>
      <c r="AB8" s="328">
        <v>20.988</v>
      </c>
      <c r="AC8" s="328">
        <v>25.951000000000004</v>
      </c>
      <c r="AD8" s="349">
        <v>15.524999999999991</v>
      </c>
      <c r="AE8" s="408">
        <v>8.852999999999998</v>
      </c>
      <c r="AF8" s="410">
        <v>71.316999999999993</v>
      </c>
      <c r="AG8" s="349">
        <v>8.4210000000000012</v>
      </c>
      <c r="AH8" s="346">
        <v>8.9319999999999968</v>
      </c>
      <c r="AI8" s="346">
        <v>16.369000000000003</v>
      </c>
      <c r="AJ8" s="408">
        <v>35.882000000000005</v>
      </c>
      <c r="AK8" s="410">
        <v>69.603999999999999</v>
      </c>
      <c r="AL8" s="408">
        <v>13.428999999999998</v>
      </c>
      <c r="AM8" s="346">
        <v>13.581</v>
      </c>
      <c r="AN8" s="346">
        <v>9.3979999999999979</v>
      </c>
      <c r="AO8" s="346">
        <v>19.622000000000003</v>
      </c>
      <c r="AP8" s="410">
        <v>56.03</v>
      </c>
      <c r="AQ8" s="477">
        <v>25.058</v>
      </c>
      <c r="AR8" s="477">
        <v>9.0680000000000049</v>
      </c>
      <c r="AS8" s="477">
        <v>16.086999999999996</v>
      </c>
      <c r="AT8" s="346"/>
      <c r="AU8" s="410"/>
      <c r="AV8" s="346"/>
      <c r="AW8" s="346"/>
      <c r="AX8" s="346"/>
      <c r="AY8" s="346"/>
      <c r="AZ8" s="410"/>
      <c r="BA8" s="346"/>
      <c r="BB8" s="346"/>
      <c r="BC8" s="346"/>
      <c r="BD8" s="346"/>
      <c r="BE8" s="410"/>
      <c r="BF8" s="346"/>
    </row>
    <row r="9" spans="1:60" s="324" customFormat="1" ht="12.75">
      <c r="B9" s="324" t="s">
        <v>194</v>
      </c>
      <c r="G9" s="326">
        <v>65.5</v>
      </c>
      <c r="L9" s="326">
        <v>36.1</v>
      </c>
      <c r="P9" s="324">
        <v>4.4000000000000004</v>
      </c>
      <c r="Q9" s="326">
        <v>17.8</v>
      </c>
      <c r="R9" s="324">
        <v>2.5</v>
      </c>
      <c r="S9" s="328">
        <v>3</v>
      </c>
      <c r="T9" s="324">
        <v>1.6</v>
      </c>
      <c r="U9" s="324">
        <v>3.9</v>
      </c>
      <c r="V9" s="326">
        <v>11.1</v>
      </c>
      <c r="W9" s="324">
        <v>0.9</v>
      </c>
      <c r="X9" s="324">
        <v>1.2</v>
      </c>
      <c r="Y9" s="324">
        <v>2.4</v>
      </c>
      <c r="Z9" s="327">
        <v>0.39999999999999991</v>
      </c>
      <c r="AA9" s="326">
        <v>4.9000000000000004</v>
      </c>
      <c r="AB9" s="329">
        <v>0.56000000000000005</v>
      </c>
      <c r="AC9" s="329">
        <v>0.65599999999999992</v>
      </c>
      <c r="AD9" s="329">
        <v>0.38400000000000012</v>
      </c>
      <c r="AE9" s="408">
        <v>0.8</v>
      </c>
      <c r="AF9" s="411">
        <v>2.4</v>
      </c>
      <c r="AG9" s="329">
        <v>0.152</v>
      </c>
      <c r="AH9" s="408">
        <v>0.67499999999999993</v>
      </c>
      <c r="AI9" s="408">
        <v>0.59099999999999997</v>
      </c>
      <c r="AJ9" s="408">
        <v>0.2010000000000001</v>
      </c>
      <c r="AK9" s="411">
        <v>1.619</v>
      </c>
      <c r="AL9" s="408">
        <v>0.46799999999999997</v>
      </c>
      <c r="AM9" s="346">
        <v>2.2200000000000002</v>
      </c>
      <c r="AN9" s="408">
        <v>1.3839999999999999</v>
      </c>
      <c r="AO9" s="346">
        <v>1.9940000000000002</v>
      </c>
      <c r="AP9" s="411">
        <v>6.0659999999999998</v>
      </c>
      <c r="AQ9" s="477">
        <v>2.6560000000000001</v>
      </c>
      <c r="AR9" s="477">
        <v>3.488</v>
      </c>
      <c r="AS9" s="477">
        <v>2.7080000000000002</v>
      </c>
      <c r="AT9" s="346"/>
      <c r="AU9" s="411"/>
      <c r="AV9" s="346"/>
      <c r="AW9" s="346"/>
      <c r="AX9" s="346"/>
      <c r="AY9" s="346"/>
      <c r="AZ9" s="411"/>
      <c r="BA9" s="346"/>
      <c r="BB9" s="346"/>
      <c r="BC9" s="346"/>
      <c r="BD9" s="346"/>
      <c r="BE9" s="411"/>
      <c r="BF9" s="346"/>
    </row>
    <row r="10" spans="1:60" s="330" customFormat="1" ht="12.75">
      <c r="B10" s="330" t="s">
        <v>198</v>
      </c>
      <c r="G10" s="331">
        <v>112.5</v>
      </c>
      <c r="L10" s="331">
        <v>62.5</v>
      </c>
      <c r="P10" s="330">
        <v>14.5</v>
      </c>
      <c r="Q10" s="331">
        <v>59.3</v>
      </c>
      <c r="R10" s="330">
        <v>16.2</v>
      </c>
      <c r="S10" s="330">
        <v>11.8</v>
      </c>
      <c r="T10" s="330">
        <v>18.700000000000003</v>
      </c>
      <c r="U10" s="330">
        <v>14.2</v>
      </c>
      <c r="V10" s="331">
        <v>55.3</v>
      </c>
      <c r="W10" s="330">
        <v>13</v>
      </c>
      <c r="X10" s="330">
        <v>9.7999999999999989</v>
      </c>
      <c r="Y10" s="330">
        <v>12.8</v>
      </c>
      <c r="Z10" s="330">
        <v>6.5999999999999943</v>
      </c>
      <c r="AA10" s="331">
        <v>42.199999999999996</v>
      </c>
      <c r="AB10" s="332">
        <v>21.547999999999998</v>
      </c>
      <c r="AC10" s="332">
        <v>26.607000000000003</v>
      </c>
      <c r="AD10" s="332">
        <v>15.908999999999992</v>
      </c>
      <c r="AE10" s="409">
        <v>9.6529999999999987</v>
      </c>
      <c r="AF10" s="412">
        <v>73.716999999999999</v>
      </c>
      <c r="AG10" s="332">
        <v>8.5730000000000004</v>
      </c>
      <c r="AH10" s="418">
        <v>9.6069999999999975</v>
      </c>
      <c r="AI10" s="418">
        <v>16.960000000000004</v>
      </c>
      <c r="AJ10" s="409">
        <v>36.082999999999991</v>
      </c>
      <c r="AK10" s="412">
        <v>71.222999999999999</v>
      </c>
      <c r="AL10" s="409">
        <v>13.896999999999998</v>
      </c>
      <c r="AM10" s="426">
        <v>15.801</v>
      </c>
      <c r="AN10" s="418">
        <v>10.781999999999998</v>
      </c>
      <c r="AO10" s="426">
        <v>21.616000000000007</v>
      </c>
      <c r="AP10" s="412">
        <v>62.096000000000004</v>
      </c>
      <c r="AQ10" s="418">
        <v>27.713999999999999</v>
      </c>
      <c r="AR10" s="418">
        <v>12.556000000000004</v>
      </c>
      <c r="AS10" s="418">
        <v>18.794999999999995</v>
      </c>
      <c r="AT10" s="426">
        <v>29.686999999999998</v>
      </c>
      <c r="AU10" s="412">
        <v>88.751999999999995</v>
      </c>
      <c r="AV10" s="426">
        <v>30.533000000000001</v>
      </c>
      <c r="AW10" s="426">
        <v>6.3159999999999963</v>
      </c>
      <c r="AX10" s="426">
        <v>12.491000000000007</v>
      </c>
      <c r="AY10" s="426">
        <v>19.36099999999999</v>
      </c>
      <c r="AZ10" s="412">
        <v>68.700999999999993</v>
      </c>
      <c r="BA10" s="426">
        <v>12.843999999999999</v>
      </c>
      <c r="BB10" s="426">
        <v>10.362</v>
      </c>
      <c r="BC10" s="426">
        <v>5.0489999999999995</v>
      </c>
      <c r="BD10" s="426">
        <v>8.272000000000002</v>
      </c>
      <c r="BE10" s="412">
        <v>36.527000000000001</v>
      </c>
      <c r="BF10" s="426">
        <v>3.8620000000000001</v>
      </c>
      <c r="BG10" s="351">
        <v>1.9649999999999999</v>
      </c>
      <c r="BH10" s="351">
        <v>2.4730000000000008</v>
      </c>
    </row>
    <row r="11" spans="1:60">
      <c r="A11" s="324"/>
      <c r="G11" s="333"/>
      <c r="L11" s="333"/>
      <c r="Q11" s="333"/>
      <c r="V11" s="333"/>
      <c r="AA11" s="333"/>
      <c r="AF11" s="413"/>
      <c r="AH11" s="189"/>
      <c r="AI11" s="189"/>
      <c r="AK11" s="413"/>
      <c r="AM11" s="189"/>
      <c r="AN11" s="189"/>
      <c r="AP11" s="189" t="s">
        <v>270</v>
      </c>
      <c r="AQ11" s="478">
        <v>140.28100000000001</v>
      </c>
      <c r="AR11" s="478"/>
      <c r="AS11" s="478"/>
      <c r="AU11" s="530">
        <f>AQ11</f>
        <v>140.28100000000001</v>
      </c>
      <c r="AZ11" s="530"/>
      <c r="BE11" s="530"/>
    </row>
    <row r="12" spans="1:60">
      <c r="A12" s="324"/>
      <c r="B12" s="592" t="s">
        <v>200</v>
      </c>
      <c r="C12" s="582" t="s">
        <v>32</v>
      </c>
      <c r="D12" s="582" t="s">
        <v>33</v>
      </c>
      <c r="E12" s="582" t="s">
        <v>36</v>
      </c>
      <c r="F12" s="584" t="s">
        <v>37</v>
      </c>
      <c r="G12" s="575">
        <v>40908</v>
      </c>
      <c r="H12" s="587" t="s">
        <v>34</v>
      </c>
      <c r="I12" s="582" t="s">
        <v>35</v>
      </c>
      <c r="J12" s="582" t="s">
        <v>38</v>
      </c>
      <c r="K12" s="584" t="s">
        <v>39</v>
      </c>
      <c r="L12" s="585">
        <v>2012</v>
      </c>
      <c r="M12" s="587" t="s">
        <v>40</v>
      </c>
      <c r="N12" s="582" t="s">
        <v>135</v>
      </c>
      <c r="O12" s="582" t="s">
        <v>137</v>
      </c>
      <c r="P12" s="584" t="s">
        <v>149</v>
      </c>
      <c r="Q12" s="585">
        <v>2013</v>
      </c>
      <c r="R12" s="587" t="s">
        <v>150</v>
      </c>
      <c r="S12" s="582" t="s">
        <v>151</v>
      </c>
      <c r="T12" s="582" t="s">
        <v>152</v>
      </c>
      <c r="U12" s="584" t="s">
        <v>155</v>
      </c>
      <c r="V12" s="573">
        <v>2014</v>
      </c>
      <c r="W12" s="587" t="s">
        <v>161</v>
      </c>
      <c r="X12" s="587" t="s">
        <v>162</v>
      </c>
      <c r="Y12" s="587" t="s">
        <v>164</v>
      </c>
      <c r="Z12" s="584" t="s">
        <v>166</v>
      </c>
      <c r="AA12" s="573">
        <v>2015</v>
      </c>
      <c r="AB12" s="587" t="s">
        <v>169</v>
      </c>
      <c r="AC12" s="589" t="s">
        <v>202</v>
      </c>
      <c r="AD12" s="589" t="s">
        <v>203</v>
      </c>
      <c r="AE12" s="584" t="s">
        <v>205</v>
      </c>
      <c r="AF12" s="573">
        <v>2016</v>
      </c>
      <c r="AG12" s="589" t="s">
        <v>208</v>
      </c>
      <c r="AH12" s="587" t="s">
        <v>210</v>
      </c>
      <c r="AI12" s="587" t="s">
        <v>211</v>
      </c>
      <c r="AJ12" s="584" t="s">
        <v>212</v>
      </c>
      <c r="AK12" s="573">
        <v>2017</v>
      </c>
      <c r="AL12" s="584" t="s">
        <v>214</v>
      </c>
      <c r="AM12" s="587" t="s">
        <v>216</v>
      </c>
      <c r="AN12" s="587" t="s">
        <v>218</v>
      </c>
      <c r="AO12" s="584" t="s">
        <v>229</v>
      </c>
      <c r="AP12" s="573">
        <v>2018</v>
      </c>
      <c r="AQ12" s="587" t="s">
        <v>245</v>
      </c>
      <c r="AR12" s="587" t="s">
        <v>272</v>
      </c>
      <c r="AS12" s="587" t="s">
        <v>278</v>
      </c>
      <c r="AT12" s="587" t="s">
        <v>280</v>
      </c>
      <c r="AU12" s="573">
        <v>2019</v>
      </c>
      <c r="AV12" s="587" t="s">
        <v>286</v>
      </c>
      <c r="AW12" s="587" t="s">
        <v>294</v>
      </c>
      <c r="AX12" s="587" t="s">
        <v>303</v>
      </c>
      <c r="AY12" s="587" t="s">
        <v>307</v>
      </c>
      <c r="AZ12" s="573">
        <v>2020</v>
      </c>
      <c r="BA12" s="587" t="s">
        <v>310</v>
      </c>
      <c r="BB12" s="587" t="s">
        <v>313</v>
      </c>
      <c r="BC12" s="587" t="s">
        <v>317</v>
      </c>
      <c r="BD12" s="587" t="s">
        <v>320</v>
      </c>
      <c r="BE12" s="573">
        <v>2021</v>
      </c>
      <c r="BF12" s="587" t="s">
        <v>323</v>
      </c>
      <c r="BG12" s="587" t="s">
        <v>326</v>
      </c>
      <c r="BH12" s="587" t="s">
        <v>335</v>
      </c>
    </row>
    <row r="13" spans="1:60">
      <c r="A13" s="330"/>
      <c r="B13" s="592"/>
      <c r="C13" s="582"/>
      <c r="D13" s="582"/>
      <c r="E13" s="582"/>
      <c r="F13" s="584"/>
      <c r="G13" s="576"/>
      <c r="H13" s="587"/>
      <c r="I13" s="582"/>
      <c r="J13" s="582"/>
      <c r="K13" s="584"/>
      <c r="L13" s="586"/>
      <c r="M13" s="587"/>
      <c r="N13" s="582"/>
      <c r="O13" s="582"/>
      <c r="P13" s="584"/>
      <c r="Q13" s="586"/>
      <c r="R13" s="587"/>
      <c r="S13" s="582"/>
      <c r="T13" s="582"/>
      <c r="U13" s="584"/>
      <c r="V13" s="574"/>
      <c r="W13" s="587"/>
      <c r="X13" s="587"/>
      <c r="Y13" s="587"/>
      <c r="Z13" s="584"/>
      <c r="AA13" s="574"/>
      <c r="AB13" s="587"/>
      <c r="AC13" s="589"/>
      <c r="AD13" s="589"/>
      <c r="AE13" s="584"/>
      <c r="AF13" s="574"/>
      <c r="AG13" s="589"/>
      <c r="AH13" s="587"/>
      <c r="AI13" s="587"/>
      <c r="AJ13" s="584"/>
      <c r="AK13" s="574"/>
      <c r="AL13" s="584"/>
      <c r="AM13" s="587"/>
      <c r="AN13" s="587"/>
      <c r="AO13" s="584"/>
      <c r="AP13" s="574"/>
      <c r="AQ13" s="587"/>
      <c r="AR13" s="587"/>
      <c r="AS13" s="587"/>
      <c r="AT13" s="587"/>
      <c r="AU13" s="574"/>
      <c r="AV13" s="587"/>
      <c r="AW13" s="587"/>
      <c r="AX13" s="587"/>
      <c r="AY13" s="587"/>
      <c r="AZ13" s="574"/>
      <c r="BA13" s="587"/>
      <c r="BB13" s="587"/>
      <c r="BC13" s="587"/>
      <c r="BD13" s="587"/>
      <c r="BE13" s="574"/>
      <c r="BF13" s="587"/>
      <c r="BG13" s="587"/>
      <c r="BH13" s="587"/>
    </row>
    <row r="14" spans="1:60">
      <c r="A14" s="324"/>
      <c r="B14" s="173" t="s">
        <v>93</v>
      </c>
      <c r="C14" s="334">
        <v>478.8</v>
      </c>
      <c r="D14" s="334">
        <v>445.5</v>
      </c>
      <c r="E14" s="334">
        <v>440.3</v>
      </c>
      <c r="F14" s="334">
        <v>448.3</v>
      </c>
      <c r="G14" s="335">
        <v>448.3</v>
      </c>
      <c r="H14" s="334">
        <v>459.5</v>
      </c>
      <c r="I14" s="334">
        <v>447.2</v>
      </c>
      <c r="J14" s="334">
        <v>452.4</v>
      </c>
      <c r="K14" s="334">
        <v>451.7</v>
      </c>
      <c r="L14" s="335">
        <v>451.7</v>
      </c>
      <c r="M14" s="334">
        <v>466.4</v>
      </c>
      <c r="N14" s="334">
        <v>481.6</v>
      </c>
      <c r="O14" s="334">
        <v>502.9</v>
      </c>
      <c r="P14" s="334">
        <v>513.29999999999995</v>
      </c>
      <c r="Q14" s="335">
        <v>513.29999999999995</v>
      </c>
      <c r="R14" s="334">
        <v>467.7</v>
      </c>
      <c r="S14" s="334">
        <v>458</v>
      </c>
      <c r="T14" s="334">
        <v>496.7</v>
      </c>
      <c r="U14" s="334">
        <v>522.48900000000003</v>
      </c>
      <c r="V14" s="335">
        <v>522.48900000000003</v>
      </c>
      <c r="W14" s="334">
        <v>517.6</v>
      </c>
      <c r="X14" s="334">
        <v>516.53700000000003</v>
      </c>
      <c r="Y14" s="334">
        <v>561.12699999999995</v>
      </c>
      <c r="Z14" s="334">
        <v>508.82600000000002</v>
      </c>
      <c r="AA14" s="335">
        <v>508.82600000000002</v>
      </c>
      <c r="AB14" s="334">
        <v>528.94600000000003</v>
      </c>
      <c r="AC14" s="334">
        <v>507.28100000000001</v>
      </c>
      <c r="AD14" s="350">
        <v>560.90599999999995</v>
      </c>
      <c r="AE14" s="206">
        <v>517.49599999999998</v>
      </c>
      <c r="AF14" s="162">
        <v>517.49599999999998</v>
      </c>
      <c r="AG14" s="350">
        <v>511.67899999999997</v>
      </c>
      <c r="AH14" s="206">
        <v>505.024</v>
      </c>
      <c r="AI14" s="206">
        <v>510.42899999999997</v>
      </c>
      <c r="AJ14" s="206">
        <v>497.64699999999999</v>
      </c>
      <c r="AK14" s="162">
        <v>497.64699999999999</v>
      </c>
      <c r="AL14" s="206">
        <v>513.78800000000001</v>
      </c>
      <c r="AM14" s="206">
        <v>473.07600000000002</v>
      </c>
      <c r="AN14" s="206">
        <v>551.14</v>
      </c>
      <c r="AO14" s="206">
        <v>503.798</v>
      </c>
      <c r="AP14" s="162">
        <v>503.798</v>
      </c>
      <c r="AQ14" s="479">
        <v>468.31599999999997</v>
      </c>
      <c r="AR14" s="479">
        <v>441.11599999999999</v>
      </c>
      <c r="AS14" s="479">
        <v>463.15899999999999</v>
      </c>
      <c r="AT14" s="206">
        <v>487.822</v>
      </c>
      <c r="AU14" s="162">
        <v>487.822</v>
      </c>
      <c r="AV14" s="206">
        <v>412.58100000000002</v>
      </c>
      <c r="AW14" s="206">
        <v>353.62</v>
      </c>
      <c r="AX14" s="206">
        <v>418.63200000000001</v>
      </c>
      <c r="AY14" s="206">
        <v>509.08600000000001</v>
      </c>
      <c r="AZ14" s="162">
        <v>509.08600000000001</v>
      </c>
      <c r="BA14" s="206">
        <v>501.42599999999999</v>
      </c>
      <c r="BB14" s="206">
        <v>422.37299999999999</v>
      </c>
      <c r="BC14" s="206">
        <v>468.154</v>
      </c>
      <c r="BD14" s="206">
        <v>448.935</v>
      </c>
      <c r="BE14" s="162">
        <v>448.935</v>
      </c>
      <c r="BF14" s="206">
        <v>402.98599999999999</v>
      </c>
      <c r="BG14" s="206">
        <v>338.678</v>
      </c>
      <c r="BH14" s="206">
        <v>260.50599999999997</v>
      </c>
    </row>
    <row r="15" spans="1:60">
      <c r="A15" s="324"/>
      <c r="B15" s="173" t="s">
        <v>45</v>
      </c>
      <c r="C15" s="334">
        <v>585.29999999999995</v>
      </c>
      <c r="D15" s="334">
        <v>692.7</v>
      </c>
      <c r="E15" s="334">
        <v>752.1</v>
      </c>
      <c r="F15" s="334">
        <v>698.5</v>
      </c>
      <c r="G15" s="335">
        <v>698.5</v>
      </c>
      <c r="H15" s="334">
        <v>669.4</v>
      </c>
      <c r="I15" s="334">
        <v>655.1</v>
      </c>
      <c r="J15" s="334">
        <v>640.1</v>
      </c>
      <c r="K15" s="334">
        <v>588.5</v>
      </c>
      <c r="L15" s="335">
        <v>588.5</v>
      </c>
      <c r="M15" s="334">
        <v>575.9</v>
      </c>
      <c r="N15" s="334">
        <v>578.5</v>
      </c>
      <c r="O15" s="334">
        <v>561.5</v>
      </c>
      <c r="P15" s="334">
        <v>559</v>
      </c>
      <c r="Q15" s="335">
        <v>559</v>
      </c>
      <c r="R15" s="334">
        <v>564.6</v>
      </c>
      <c r="S15" s="334">
        <v>590</v>
      </c>
      <c r="T15" s="334">
        <v>610.70000000000005</v>
      </c>
      <c r="U15" s="334">
        <v>589.56600000000003</v>
      </c>
      <c r="V15" s="335">
        <v>589.56600000000003</v>
      </c>
      <c r="W15" s="334">
        <v>624.70000000000005</v>
      </c>
      <c r="X15" s="334">
        <v>675.28800000000001</v>
      </c>
      <c r="Y15" s="334">
        <v>724.76800000000003</v>
      </c>
      <c r="Z15" s="334">
        <v>657.99199999999996</v>
      </c>
      <c r="AA15" s="335">
        <v>657.99199999999996</v>
      </c>
      <c r="AB15" s="334">
        <v>588.51800000000003</v>
      </c>
      <c r="AC15" s="334">
        <v>618.35900000000004</v>
      </c>
      <c r="AD15" s="350">
        <v>592.93799999999999</v>
      </c>
      <c r="AE15" s="206">
        <v>560.23500000000001</v>
      </c>
      <c r="AF15" s="162">
        <v>560.23500000000001</v>
      </c>
      <c r="AG15" s="350">
        <v>545.28499999999997</v>
      </c>
      <c r="AH15" s="206">
        <v>566.14800000000002</v>
      </c>
      <c r="AI15" s="206">
        <v>546.21299999999997</v>
      </c>
      <c r="AJ15" s="206">
        <v>538.17499999999995</v>
      </c>
      <c r="AK15" s="162">
        <v>538.17499999999995</v>
      </c>
      <c r="AL15" s="206">
        <v>554.92399999999998</v>
      </c>
      <c r="AM15" s="206">
        <v>579.78700000000003</v>
      </c>
      <c r="AN15" s="206">
        <v>572.62099999999998</v>
      </c>
      <c r="AO15" s="206">
        <v>405.35199999999998</v>
      </c>
      <c r="AP15" s="162">
        <v>405.35199999999998</v>
      </c>
      <c r="AQ15" s="479">
        <v>397.58300000000003</v>
      </c>
      <c r="AR15" s="479">
        <v>419.96600000000001</v>
      </c>
      <c r="AS15" s="479">
        <v>422.73599999999999</v>
      </c>
      <c r="AT15" s="206">
        <v>385.435</v>
      </c>
      <c r="AU15" s="162">
        <v>385.435</v>
      </c>
      <c r="AV15" s="206">
        <v>410.846</v>
      </c>
      <c r="AW15" s="206">
        <v>417.80599999999998</v>
      </c>
      <c r="AX15" s="206">
        <v>405.92599999999999</v>
      </c>
      <c r="AY15" s="206">
        <v>403.66899999999998</v>
      </c>
      <c r="AZ15" s="162">
        <v>403.66899999999998</v>
      </c>
      <c r="BA15" s="206">
        <v>444.762</v>
      </c>
      <c r="BB15" s="206">
        <v>459.46899999999999</v>
      </c>
      <c r="BC15" s="206">
        <v>486.78899999999999</v>
      </c>
      <c r="BD15" s="206">
        <v>517.71299999999997</v>
      </c>
      <c r="BE15" s="162">
        <v>517.71299999999997</v>
      </c>
      <c r="BF15" s="206">
        <v>506.68099999999998</v>
      </c>
      <c r="BG15" s="206">
        <v>486.315</v>
      </c>
      <c r="BH15" s="206">
        <v>456.214</v>
      </c>
    </row>
    <row r="16" spans="1:60">
      <c r="A16" s="330"/>
      <c r="B16" s="173" t="s">
        <v>94</v>
      </c>
      <c r="C16" s="334">
        <v>85.9</v>
      </c>
      <c r="D16" s="334">
        <v>112.3</v>
      </c>
      <c r="E16" s="334">
        <v>76</v>
      </c>
      <c r="F16" s="334">
        <v>67.7</v>
      </c>
      <c r="G16" s="335">
        <v>67.7</v>
      </c>
      <c r="H16" s="334">
        <v>55.3</v>
      </c>
      <c r="I16" s="334">
        <v>71.599999999999994</v>
      </c>
      <c r="J16" s="334">
        <v>67.5</v>
      </c>
      <c r="K16" s="334">
        <v>57.4</v>
      </c>
      <c r="L16" s="335">
        <v>57.4</v>
      </c>
      <c r="M16" s="334">
        <v>49.9</v>
      </c>
      <c r="N16" s="334">
        <v>56.1</v>
      </c>
      <c r="O16" s="334">
        <v>56.1</v>
      </c>
      <c r="P16" s="334">
        <v>50.7</v>
      </c>
      <c r="Q16" s="335">
        <v>50.7</v>
      </c>
      <c r="R16" s="334">
        <v>57.4</v>
      </c>
      <c r="S16" s="334">
        <v>49.7</v>
      </c>
      <c r="T16" s="334">
        <v>50.4</v>
      </c>
      <c r="U16" s="334">
        <v>46.667000000000002</v>
      </c>
      <c r="V16" s="335">
        <v>46.667000000000002</v>
      </c>
      <c r="W16" s="334">
        <v>49.7</v>
      </c>
      <c r="X16" s="334">
        <v>36.954999999999998</v>
      </c>
      <c r="Y16" s="334">
        <v>40.796999999999997</v>
      </c>
      <c r="Z16" s="334">
        <v>39.478999999999999</v>
      </c>
      <c r="AA16" s="335">
        <v>39.478999999999999</v>
      </c>
      <c r="AB16" s="334">
        <v>40.646999999999998</v>
      </c>
      <c r="AC16" s="334">
        <v>34.228999999999999</v>
      </c>
      <c r="AD16" s="350">
        <v>33.039000000000001</v>
      </c>
      <c r="AE16" s="206">
        <v>35.630000000000003</v>
      </c>
      <c r="AF16" s="162">
        <v>35.630000000000003</v>
      </c>
      <c r="AG16" s="350">
        <v>37.323999999999998</v>
      </c>
      <c r="AH16" s="206">
        <v>36.965000000000003</v>
      </c>
      <c r="AI16" s="206">
        <v>39.692999999999998</v>
      </c>
      <c r="AJ16" s="206">
        <v>37.158999999999999</v>
      </c>
      <c r="AK16" s="162">
        <v>37.158999999999999</v>
      </c>
      <c r="AL16" s="206">
        <v>38.267000000000003</v>
      </c>
      <c r="AM16" s="206">
        <v>41.646999999999998</v>
      </c>
      <c r="AN16" s="206">
        <v>37.511000000000003</v>
      </c>
      <c r="AO16" s="206">
        <v>56.613999999999997</v>
      </c>
      <c r="AP16" s="162">
        <v>56.613999999999997</v>
      </c>
      <c r="AQ16" s="479">
        <v>59.161000000000001</v>
      </c>
      <c r="AR16" s="479">
        <v>62.685000000000002</v>
      </c>
      <c r="AS16" s="479">
        <v>70.513000000000005</v>
      </c>
      <c r="AT16" s="206">
        <v>43.04</v>
      </c>
      <c r="AU16" s="162">
        <v>43.04</v>
      </c>
      <c r="AV16" s="206">
        <v>27.003</v>
      </c>
      <c r="AW16" s="206">
        <v>26.45</v>
      </c>
      <c r="AX16" s="206">
        <v>27.381</v>
      </c>
      <c r="AY16" s="206">
        <v>11.574999999999999</v>
      </c>
      <c r="AZ16" s="162">
        <v>11.574999999999999</v>
      </c>
      <c r="BA16" s="206">
        <v>15.475</v>
      </c>
      <c r="BB16" s="206">
        <v>42.988</v>
      </c>
      <c r="BC16" s="206">
        <v>36.256999999999998</v>
      </c>
      <c r="BD16" s="206">
        <v>40.094000000000001</v>
      </c>
      <c r="BE16" s="162">
        <v>40.094000000000001</v>
      </c>
      <c r="BF16" s="206">
        <v>59.497</v>
      </c>
      <c r="BG16" s="206">
        <v>58.587000000000003</v>
      </c>
      <c r="BH16" s="206">
        <v>48.991</v>
      </c>
    </row>
    <row r="17" spans="1:60">
      <c r="A17" s="324"/>
      <c r="B17" s="173" t="s">
        <v>63</v>
      </c>
      <c r="C17" s="334">
        <v>196.7</v>
      </c>
      <c r="D17" s="334">
        <v>214.8</v>
      </c>
      <c r="E17" s="334">
        <v>201.3</v>
      </c>
      <c r="F17" s="334">
        <v>213</v>
      </c>
      <c r="G17" s="335">
        <v>213</v>
      </c>
      <c r="H17" s="334">
        <v>191.7</v>
      </c>
      <c r="I17" s="334">
        <v>187.7</v>
      </c>
      <c r="J17" s="334">
        <v>204.8</v>
      </c>
      <c r="K17" s="334">
        <v>186.488</v>
      </c>
      <c r="L17" s="335">
        <v>186.488</v>
      </c>
      <c r="M17" s="334">
        <v>160.69999999999999</v>
      </c>
      <c r="N17" s="334">
        <v>165.7</v>
      </c>
      <c r="O17" s="334">
        <v>166.3</v>
      </c>
      <c r="P17" s="334">
        <v>194</v>
      </c>
      <c r="Q17" s="335">
        <v>194</v>
      </c>
      <c r="R17" s="334">
        <v>173.8</v>
      </c>
      <c r="S17" s="334">
        <v>165.9</v>
      </c>
      <c r="T17" s="334">
        <v>181.6</v>
      </c>
      <c r="U17" s="334">
        <v>167.1</v>
      </c>
      <c r="V17" s="335">
        <v>167.1</v>
      </c>
      <c r="W17" s="334">
        <v>192.8</v>
      </c>
      <c r="X17" s="334">
        <v>202.26499999999999</v>
      </c>
      <c r="Y17" s="334">
        <v>236.3</v>
      </c>
      <c r="Z17" s="334">
        <v>152.15600000000001</v>
      </c>
      <c r="AA17" s="335">
        <v>152.15600000000001</v>
      </c>
      <c r="AB17" s="334">
        <v>135.90899999999999</v>
      </c>
      <c r="AC17" s="334">
        <v>167.41399999999999</v>
      </c>
      <c r="AD17" s="350">
        <v>159.02199999999999</v>
      </c>
      <c r="AE17" s="206">
        <v>144.04</v>
      </c>
      <c r="AF17" s="162">
        <v>144.04</v>
      </c>
      <c r="AG17" s="350">
        <v>120.861</v>
      </c>
      <c r="AH17" s="206">
        <v>152.02699999999999</v>
      </c>
      <c r="AI17" s="206">
        <v>125.57599999999999</v>
      </c>
      <c r="AJ17" s="206">
        <v>163.26499999999999</v>
      </c>
      <c r="AK17" s="162">
        <v>163.26499999999999</v>
      </c>
      <c r="AL17" s="206">
        <v>165.54</v>
      </c>
      <c r="AM17" s="206">
        <v>159.607</v>
      </c>
      <c r="AN17" s="206">
        <v>195.72</v>
      </c>
      <c r="AO17" s="206">
        <v>112.83</v>
      </c>
      <c r="AP17" s="162">
        <v>112.83</v>
      </c>
      <c r="AQ17" s="479">
        <v>106.761</v>
      </c>
      <c r="AR17" s="479">
        <v>136.97900000000001</v>
      </c>
      <c r="AS17" s="479">
        <v>147.86600000000001</v>
      </c>
      <c r="AT17" s="206">
        <v>155.40199999999999</v>
      </c>
      <c r="AU17" s="162">
        <v>155.40199999999999</v>
      </c>
      <c r="AV17" s="206">
        <v>133.24600000000001</v>
      </c>
      <c r="AW17" s="206">
        <v>136.34</v>
      </c>
      <c r="AX17" s="206">
        <v>158.166</v>
      </c>
      <c r="AY17" s="206">
        <v>206.09700000000001</v>
      </c>
      <c r="AZ17" s="162">
        <v>206.09700000000001</v>
      </c>
      <c r="BA17" s="206">
        <v>205.87100000000001</v>
      </c>
      <c r="BB17" s="206">
        <v>190.58600000000001</v>
      </c>
      <c r="BC17" s="206">
        <v>247.00399999999999</v>
      </c>
      <c r="BD17" s="206">
        <v>258.92</v>
      </c>
      <c r="BE17" s="162">
        <v>258.92</v>
      </c>
      <c r="BF17" s="206">
        <v>272.71899999999999</v>
      </c>
      <c r="BG17" s="206">
        <v>262.29399999999998</v>
      </c>
      <c r="BH17" s="206">
        <v>249.21899999999999</v>
      </c>
    </row>
    <row r="18" spans="1:60">
      <c r="A18" s="324"/>
      <c r="B18" s="336" t="s">
        <v>201</v>
      </c>
      <c r="C18" s="337">
        <v>953.3</v>
      </c>
      <c r="D18" s="337">
        <v>1035.7</v>
      </c>
      <c r="E18" s="337">
        <v>1067.1000000000001</v>
      </c>
      <c r="F18" s="337">
        <v>1001.5</v>
      </c>
      <c r="G18" s="338">
        <v>1001.5</v>
      </c>
      <c r="H18" s="337">
        <v>992.5</v>
      </c>
      <c r="I18" s="337">
        <v>986.19999999999982</v>
      </c>
      <c r="J18" s="337">
        <v>955.2</v>
      </c>
      <c r="K18" s="337">
        <v>911.11200000000008</v>
      </c>
      <c r="L18" s="338">
        <v>911.11200000000008</v>
      </c>
      <c r="M18" s="337">
        <v>931.5</v>
      </c>
      <c r="N18" s="337">
        <v>950.49999999999977</v>
      </c>
      <c r="O18" s="337">
        <v>954.2</v>
      </c>
      <c r="P18" s="337">
        <v>929</v>
      </c>
      <c r="Q18" s="338">
        <v>929</v>
      </c>
      <c r="R18" s="337">
        <v>915.90000000000009</v>
      </c>
      <c r="S18" s="337">
        <v>931.80000000000007</v>
      </c>
      <c r="T18" s="337">
        <v>976.20000000000016</v>
      </c>
      <c r="U18" s="337">
        <v>991.62199999999996</v>
      </c>
      <c r="V18" s="338">
        <v>991.62199999999996</v>
      </c>
      <c r="W18" s="337">
        <v>999.20000000000027</v>
      </c>
      <c r="X18" s="337">
        <v>1026.5149999999999</v>
      </c>
      <c r="Y18" s="337">
        <v>1090.3920000000001</v>
      </c>
      <c r="Z18" s="337">
        <v>1054.1410000000001</v>
      </c>
      <c r="AA18" s="338">
        <v>1054.1410000000001</v>
      </c>
      <c r="AB18" s="337">
        <v>1022.2019999999999</v>
      </c>
      <c r="AC18" s="337">
        <v>992.45500000000015</v>
      </c>
      <c r="AD18" s="351">
        <v>1027.8610000000001</v>
      </c>
      <c r="AE18" s="414">
        <v>969.32100000000014</v>
      </c>
      <c r="AF18" s="415">
        <v>969.32100000000014</v>
      </c>
      <c r="AG18" s="351">
        <v>973.42700000000002</v>
      </c>
      <c r="AH18" s="206">
        <v>956.1099999999999</v>
      </c>
      <c r="AI18" s="206">
        <v>970.75899999999979</v>
      </c>
      <c r="AJ18" s="414">
        <v>909.71600000000001</v>
      </c>
      <c r="AK18" s="415">
        <v>909.71600000000001</v>
      </c>
      <c r="AL18" s="414">
        <v>941.43900000000008</v>
      </c>
      <c r="AM18" s="206">
        <v>934.90300000000002</v>
      </c>
      <c r="AN18" s="414">
        <v>965.55199999999991</v>
      </c>
      <c r="AO18" s="206">
        <v>852.93399999999997</v>
      </c>
      <c r="AP18" s="415">
        <v>852.93399999999997</v>
      </c>
      <c r="AQ18" s="479">
        <v>818.29899999999998</v>
      </c>
      <c r="AR18" s="479">
        <v>786.78800000000001</v>
      </c>
      <c r="AS18" s="479">
        <v>808.54200000000003</v>
      </c>
      <c r="AT18" s="206">
        <v>760.89499999999998</v>
      </c>
      <c r="AU18" s="415">
        <v>760.89499999999998</v>
      </c>
      <c r="AV18" s="414">
        <v>717.18400000000008</v>
      </c>
      <c r="AW18" s="414">
        <v>661.53599999999994</v>
      </c>
      <c r="AX18" s="414">
        <v>693.77299999999991</v>
      </c>
      <c r="AY18" s="414">
        <v>718.23300000000006</v>
      </c>
      <c r="AZ18" s="415">
        <v>718.23300000000006</v>
      </c>
      <c r="BA18" s="414">
        <v>755.79200000000003</v>
      </c>
      <c r="BB18" s="414">
        <v>734.24399999999991</v>
      </c>
      <c r="BC18" s="414">
        <v>744.19599999999991</v>
      </c>
      <c r="BD18" s="414">
        <v>747.82199999999989</v>
      </c>
      <c r="BE18" s="415">
        <v>747.82199999999989</v>
      </c>
      <c r="BF18" s="414">
        <v>696.44499999999994</v>
      </c>
      <c r="BG18" s="206">
        <v>621.28599999999994</v>
      </c>
      <c r="BH18" s="414">
        <v>516.49199999999996</v>
      </c>
    </row>
    <row r="19" spans="1:60">
      <c r="A19" s="330"/>
    </row>
  </sheetData>
  <mergeCells count="118">
    <mergeCell ref="BH6:BH7"/>
    <mergeCell ref="BH12:BH13"/>
    <mergeCell ref="BF6:BF7"/>
    <mergeCell ref="BF12:BF13"/>
    <mergeCell ref="BC6:BC7"/>
    <mergeCell ref="BC12:BC13"/>
    <mergeCell ref="AS6:AS7"/>
    <mergeCell ref="AS12:AS13"/>
    <mergeCell ref="AO6:AO7"/>
    <mergeCell ref="AP6:AP7"/>
    <mergeCell ref="AO12:AO13"/>
    <mergeCell ref="AP12:AP13"/>
    <mergeCell ref="AQ6:AQ7"/>
    <mergeCell ref="AQ12:AQ13"/>
    <mergeCell ref="BA6:BA7"/>
    <mergeCell ref="BA12:BA13"/>
    <mergeCell ref="AX6:AX7"/>
    <mergeCell ref="AX12:AX13"/>
    <mergeCell ref="AT6:AT7"/>
    <mergeCell ref="AU6:AU7"/>
    <mergeCell ref="AT12:AT13"/>
    <mergeCell ref="AU12:AU13"/>
    <mergeCell ref="AW6:AW7"/>
    <mergeCell ref="AW12:AW13"/>
    <mergeCell ref="AV6:AV7"/>
    <mergeCell ref="AV12:AV13"/>
    <mergeCell ref="AY6:AY7"/>
    <mergeCell ref="AZ6:AZ7"/>
    <mergeCell ref="AY12:AY13"/>
    <mergeCell ref="AZ12:AZ13"/>
    <mergeCell ref="AN6:AN7"/>
    <mergeCell ref="AN12:AN13"/>
    <mergeCell ref="AJ6:AJ7"/>
    <mergeCell ref="AK6:AK7"/>
    <mergeCell ref="AJ12:AJ13"/>
    <mergeCell ref="AK12:AK13"/>
    <mergeCell ref="AL6:AL7"/>
    <mergeCell ref="AL12:AL13"/>
    <mergeCell ref="AR6:AR7"/>
    <mergeCell ref="AR12:AR13"/>
    <mergeCell ref="AM6:AM7"/>
    <mergeCell ref="AM12:AM13"/>
    <mergeCell ref="V12:V13"/>
    <mergeCell ref="Y12:Y13"/>
    <mergeCell ref="AE6:AE7"/>
    <mergeCell ref="AF6:AF7"/>
    <mergeCell ref="AE12:AE13"/>
    <mergeCell ref="AF12:AF13"/>
    <mergeCell ref="AD6:AD7"/>
    <mergeCell ref="AD12:AD13"/>
    <mergeCell ref="Z12:Z13"/>
    <mergeCell ref="AA12:AA13"/>
    <mergeCell ref="AB12:AB13"/>
    <mergeCell ref="AC12:AC13"/>
    <mergeCell ref="Z6:Z7"/>
    <mergeCell ref="AA6:AA7"/>
    <mergeCell ref="AB6:AB7"/>
    <mergeCell ref="B6:B7"/>
    <mergeCell ref="C6:C7"/>
    <mergeCell ref="D6:D7"/>
    <mergeCell ref="E6:E7"/>
    <mergeCell ref="F6:F7"/>
    <mergeCell ref="P12:P13"/>
    <mergeCell ref="Q12:Q13"/>
    <mergeCell ref="R12:R13"/>
    <mergeCell ref="B12:B13"/>
    <mergeCell ref="C12:C13"/>
    <mergeCell ref="D12:D13"/>
    <mergeCell ref="E12:E13"/>
    <mergeCell ref="F12:F13"/>
    <mergeCell ref="M12:M13"/>
    <mergeCell ref="N12:N13"/>
    <mergeCell ref="O12:O13"/>
    <mergeCell ref="H12:H13"/>
    <mergeCell ref="I12:I13"/>
    <mergeCell ref="J12:J13"/>
    <mergeCell ref="K12:K13"/>
    <mergeCell ref="L12:L13"/>
    <mergeCell ref="G6:G7"/>
    <mergeCell ref="G12:G13"/>
    <mergeCell ref="H6:H7"/>
    <mergeCell ref="AI12:AI13"/>
    <mergeCell ref="AH6:AH7"/>
    <mergeCell ref="N6:N7"/>
    <mergeCell ref="O6:O7"/>
    <mergeCell ref="P6:P7"/>
    <mergeCell ref="Q6:Q7"/>
    <mergeCell ref="R6:R7"/>
    <mergeCell ref="I6:I7"/>
    <mergeCell ref="J6:J7"/>
    <mergeCell ref="K6:K7"/>
    <mergeCell ref="L6:L7"/>
    <mergeCell ref="M6:M7"/>
    <mergeCell ref="AH12:AH13"/>
    <mergeCell ref="BG6:BG7"/>
    <mergeCell ref="BG12:BG13"/>
    <mergeCell ref="BD6:BD7"/>
    <mergeCell ref="BE6:BE7"/>
    <mergeCell ref="BD12:BD13"/>
    <mergeCell ref="BE12:BE13"/>
    <mergeCell ref="S12:S13"/>
    <mergeCell ref="V6:V7"/>
    <mergeCell ref="W6:W7"/>
    <mergeCell ref="X6:X7"/>
    <mergeCell ref="Y6:Y7"/>
    <mergeCell ref="BB6:BB7"/>
    <mergeCell ref="BB12:BB13"/>
    <mergeCell ref="S6:S7"/>
    <mergeCell ref="T6:T7"/>
    <mergeCell ref="U6:U7"/>
    <mergeCell ref="X12:X13"/>
    <mergeCell ref="W12:W13"/>
    <mergeCell ref="U12:U13"/>
    <mergeCell ref="AC6:AC7"/>
    <mergeCell ref="T12:T13"/>
    <mergeCell ref="AG6:AG7"/>
    <mergeCell ref="AG12:AG13"/>
    <mergeCell ref="AI6:AI7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Summary</vt:lpstr>
      <vt:lpstr>Income Statement</vt:lpstr>
      <vt:lpstr>Balance Sheet</vt:lpstr>
      <vt:lpstr>Cash Flow</vt:lpstr>
      <vt:lpstr>Operational Highlights</vt:lpstr>
      <vt:lpstr>perBU2020</vt:lpstr>
      <vt:lpstr>perBU2018</vt:lpstr>
      <vt:lpstr>ResultperBU</vt:lpstr>
      <vt:lpstr>Capex and WC</vt:lpstr>
      <vt:lpstr>'Balance Sheet'!Area_de_impressao</vt:lpstr>
      <vt:lpstr>'Capex and WC'!Area_de_impressao</vt:lpstr>
      <vt:lpstr>'Cash Flow'!Area_de_impressao</vt:lpstr>
      <vt:lpstr>'Income Statement'!Area_de_impressao</vt:lpstr>
      <vt:lpstr>'Operational Highlights'!Area_de_impressao</vt:lpstr>
      <vt:lpstr>ResultperBU!Area_de_impressao</vt:lpstr>
      <vt:lpstr>Summary!Area_de_impressao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Kawassaki</dc:creator>
  <cp:lastModifiedBy>Alessandra Gadelha</cp:lastModifiedBy>
  <cp:lastPrinted>2016-08-11T10:25:34Z</cp:lastPrinted>
  <dcterms:created xsi:type="dcterms:W3CDTF">2011-12-30T14:38:44Z</dcterms:created>
  <dcterms:modified xsi:type="dcterms:W3CDTF">2022-12-15T21:50:45Z</dcterms:modified>
</cp:coreProperties>
</file>