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1T25/Site RI/"/>
    </mc:Choice>
  </mc:AlternateContent>
  <xr:revisionPtr revIDLastSave="1193" documentId="13_ncr:1_{C8B80E57-6C09-4429-8309-E3983FEB152E}" xr6:coauthVersionLast="47" xr6:coauthVersionMax="47" xr10:uidLastSave="{ECE81B51-DE69-4606-B91A-011F74CAB93F}"/>
  <bookViews>
    <workbookView xWindow="-110" yWindow="-110" windowWidth="19420" windowHeight="10300" tabRatio="805" xr2:uid="{00000000-000D-0000-FFFF-FFFF00000000}"/>
  </bookViews>
  <sheets>
    <sheet name="Resultados | Telefônica BR" sheetId="63" r:id="rId1"/>
    <sheet name="DRE Contábil" sheetId="71" r:id="rId2"/>
    <sheet name="Balanço de Pagamentos" sheetId="60" r:id="rId3"/>
    <sheet name="Fluxo de Caixa Operacional" sheetId="55" r:id="rId4"/>
    <sheet name="Fluxo de Caixa Contábil" sheetId="75" r:id="rId5"/>
    <sheet name="Dados Operacionais | Móvel" sheetId="61" r:id="rId6"/>
    <sheet name="Dados Operacionais | Fixo" sheetId="62" r:id="rId7"/>
    <sheet name="Detalhe Arrendamentos" sheetId="74" r:id="rId8"/>
    <sheet name="Endividamento" sheetId="64" r:id="rId9"/>
    <sheet name="Proventos" sheetId="76" r:id="rId10"/>
  </sheets>
  <definedNames>
    <definedName name="_ACC2" hidden="1">#REF!</definedName>
    <definedName name="_Fill" localSheetId="6" hidden="1">#REF!</definedName>
    <definedName name="_Fill" localSheetId="5" hidden="1">#REF!</definedName>
    <definedName name="_Fill" localSheetId="7" hidden="1">#REF!</definedName>
    <definedName name="_Fill" localSheetId="8" hidden="1">#REF!</definedName>
    <definedName name="_Fill" hidden="1">#REF!</definedName>
    <definedName name="_Key1" localSheetId="6" hidden="1">#REF!</definedName>
    <definedName name="_Key1" localSheetId="5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Sort" localSheetId="6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hidden="1">#REF!</definedName>
    <definedName name="edneia" localSheetId="6" hidden="1">{"'27.11 à 28.11'!$A$1:$Q$70"}</definedName>
    <definedName name="edneia" localSheetId="7" hidden="1">{"'27.11 à 28.11'!$A$1:$Q$70"}</definedName>
    <definedName name="edneia" localSheetId="1" hidden="1">{"'27.11 à 28.11'!$A$1:$Q$70"}</definedName>
    <definedName name="edneia" localSheetId="9" hidden="1">{"'27.11 à 28.11'!$A$1:$Q$70"}</definedName>
    <definedName name="edneia" hidden="1">{"'27.11 à 28.11'!$A$1:$Q$70"}</definedName>
    <definedName name="HTML_CodePage" hidden="1">1252</definedName>
    <definedName name="HTML_Control" localSheetId="6" hidden="1">{"'27.11 à 28.11'!$A$1:$Q$70"}</definedName>
    <definedName name="HTML_Control" localSheetId="7" hidden="1">{"'27.11 à 28.11'!$A$1:$Q$70"}</definedName>
    <definedName name="HTML_Control" localSheetId="1" hidden="1">{"'27.11 à 28.11'!$A$1:$Q$70"}</definedName>
    <definedName name="HTML_Control" localSheetId="9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'Resultados | Telefônica BR'!$A$1</definedName>
    <definedName name="Rodrigo" localSheetId="6" hidden="1">{"'27.11 à 28.11'!$A$1:$Q$70"}</definedName>
    <definedName name="Rodrigo" localSheetId="7" hidden="1">{"'27.11 à 28.11'!$A$1:$Q$70"}</definedName>
    <definedName name="Rodrigo" localSheetId="1" hidden="1">{"'27.11 à 28.11'!$A$1:$Q$70"}</definedName>
    <definedName name="Rodrigo" localSheetId="9" hidden="1">{"'27.11 à 28.11'!$A$1:$Q$70"}</definedName>
    <definedName name="Rodrigo" hidden="1">{"'27.11 à 28.11'!$A$1:$Q$70"}</definedName>
    <definedName name="RodrigoI" localSheetId="6" hidden="1">{"'27.11 à 28.11'!$A$1:$Q$70"}</definedName>
    <definedName name="RodrigoI" localSheetId="7" hidden="1">{"'27.11 à 28.11'!$A$1:$Q$70"}</definedName>
    <definedName name="RodrigoI" localSheetId="1" hidden="1">{"'27.11 à 28.11'!$A$1:$Q$70"}</definedName>
    <definedName name="RodrigoI" localSheetId="9" hidden="1">{"'27.11 à 28.11'!$A$1:$Q$70"}</definedName>
    <definedName name="RodrigoI" hidden="1">{"'27.11 à 28.11'!$A$1:$Q$70"}</definedName>
    <definedName name="RodrigoII" localSheetId="6" hidden="1">{"'27.11 à 28.11'!$A$1:$Q$70"}</definedName>
    <definedName name="RodrigoII" localSheetId="7" hidden="1">{"'27.11 à 28.11'!$A$1:$Q$70"}</definedName>
    <definedName name="RodrigoII" localSheetId="1" hidden="1">{"'27.11 à 28.11'!$A$1:$Q$70"}</definedName>
    <definedName name="RodrigoII" localSheetId="9" hidden="1">{"'27.11 à 28.11'!$A$1:$Q$70"}</definedName>
    <definedName name="RodrigoII" hidden="1">{"'27.11 à 28.11'!$A$1:$Q$70"}</definedName>
    <definedName name="RodrigoIII" localSheetId="6" hidden="1">{"'27.11 à 28.11'!$A$1:$Q$70"}</definedName>
    <definedName name="RodrigoIII" localSheetId="7" hidden="1">{"'27.11 à 28.11'!$A$1:$Q$70"}</definedName>
    <definedName name="RodrigoIII" localSheetId="1" hidden="1">{"'27.11 à 28.11'!$A$1:$Q$70"}</definedName>
    <definedName name="RodrigoIII" localSheetId="9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Proventos!$8:$8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9" i="76" l="1"/>
  <c r="I208" i="76"/>
  <c r="I207" i="76"/>
  <c r="F207" i="76"/>
  <c r="D207" i="76"/>
  <c r="I206" i="76"/>
  <c r="I205" i="76"/>
  <c r="E205" i="76"/>
  <c r="F205" i="76" s="1"/>
  <c r="D205" i="76"/>
  <c r="C205" i="76"/>
  <c r="I199" i="76"/>
  <c r="I198" i="76"/>
  <c r="F198" i="76"/>
  <c r="I188" i="76"/>
  <c r="I187" i="76"/>
  <c r="F187" i="76"/>
  <c r="I182" i="76"/>
  <c r="I181" i="76"/>
  <c r="F172" i="76"/>
  <c r="F166" i="76"/>
  <c r="I163" i="76"/>
  <c r="I162" i="76"/>
  <c r="F162" i="76"/>
  <c r="H161" i="76"/>
  <c r="I161" i="76" s="1"/>
  <c r="H160" i="76"/>
  <c r="I160" i="76" s="1"/>
  <c r="E160" i="76"/>
  <c r="F160" i="76" s="1"/>
  <c r="I152" i="76"/>
  <c r="I151" i="76"/>
  <c r="F151" i="76"/>
  <c r="F147" i="76"/>
  <c r="F145" i="76"/>
  <c r="F143" i="76"/>
  <c r="F141" i="76"/>
  <c r="F139" i="76"/>
  <c r="I138" i="76"/>
  <c r="F137" i="76"/>
  <c r="I82" i="76"/>
  <c r="I81" i="76"/>
  <c r="F79" i="76"/>
  <c r="I63" i="76"/>
  <c r="F63" i="76"/>
  <c r="F41" i="76"/>
  <c r="E41" i="76"/>
</calcChain>
</file>

<file path=xl/sharedStrings.xml><?xml version="1.0" encoding="utf-8"?>
<sst xmlns="http://schemas.openxmlformats.org/spreadsheetml/2006/main" count="1005" uniqueCount="329">
  <si>
    <t>Banda Larga</t>
  </si>
  <si>
    <t>Circulante</t>
  </si>
  <si>
    <t>1T19</t>
  </si>
  <si>
    <t>FTTH</t>
  </si>
  <si>
    <t>Outras Tecnologias</t>
  </si>
  <si>
    <t>TV por Assinatura</t>
  </si>
  <si>
    <t>IPTV</t>
  </si>
  <si>
    <t>Impostos, Taxas e Contribuições</t>
  </si>
  <si>
    <t>DADOS FINANCEIROS RECORRENTES (R$ Milhões)</t>
  </si>
  <si>
    <t>Variações Monetárias, Cambiais e Outros</t>
  </si>
  <si>
    <t>Caixa e Equivalentes de Caixa</t>
  </si>
  <si>
    <t>Contas a Receber</t>
  </si>
  <si>
    <t>Estoques</t>
  </si>
  <si>
    <t>Outros Ativos</t>
  </si>
  <si>
    <t>Não Circulante</t>
  </si>
  <si>
    <t>Imobilizado, Líquido</t>
  </si>
  <si>
    <t>Intangível, Líquido</t>
  </si>
  <si>
    <t>BALANÇO DE PAGAMENTOS (R$ Milhões)</t>
  </si>
  <si>
    <t>ATIVO</t>
  </si>
  <si>
    <t>PASSIVO</t>
  </si>
  <si>
    <t>PATRIMÔNIO LÍQUIDO</t>
  </si>
  <si>
    <t>Pós-pago</t>
  </si>
  <si>
    <t>M2M</t>
  </si>
  <si>
    <t>Pré-pago</t>
  </si>
  <si>
    <t>ARPU (R$/mês)</t>
  </si>
  <si>
    <t>ARPU Pré-pago</t>
  </si>
  <si>
    <t>ARPU M2M</t>
  </si>
  <si>
    <t>Voz Fixa</t>
  </si>
  <si>
    <t>DADOS OPERACIONAIS MÓVEL (Milhares)</t>
  </si>
  <si>
    <t>DADOS OPERACIONAIS FIXO (Milhares)</t>
  </si>
  <si>
    <t>ACESSOS MÓVEIS</t>
  </si>
  <si>
    <t>MARKET SHARE</t>
  </si>
  <si>
    <t>ACESSOS FIXOS</t>
  </si>
  <si>
    <t>MARKET SHARE | BANDA LARGA</t>
  </si>
  <si>
    <t>MARKET SHARE | TV POR ASSINATURA</t>
  </si>
  <si>
    <t>MARKET SHARE | VOZ</t>
  </si>
  <si>
    <t>Market Share | FTTH</t>
  </si>
  <si>
    <t>Market Share | IPTV</t>
  </si>
  <si>
    <t xml:space="preserve">ARPU | BANDA LARGA (R$/mês) </t>
  </si>
  <si>
    <t xml:space="preserve">ARPU | TV POR ASSINATURA (R$/mês) </t>
  </si>
  <si>
    <t xml:space="preserve">ARPU | VOZ (R$/mês) </t>
  </si>
  <si>
    <t>ir.br@telefonica.com</t>
  </si>
  <si>
    <t>Curto Prazo</t>
  </si>
  <si>
    <t>Longo Prazo</t>
  </si>
  <si>
    <t>Caixa e Aplicações</t>
  </si>
  <si>
    <t>Derivativos</t>
  </si>
  <si>
    <t>Ativo Garantidor da Contraprestação Contingente</t>
  </si>
  <si>
    <t>ENDIVIDAMENTO (R$ Milhões)</t>
  </si>
  <si>
    <t>Deliberação</t>
  </si>
  <si>
    <t>Posição Acionária</t>
  </si>
  <si>
    <t>Data de Pagamento</t>
  </si>
  <si>
    <t>JSCP</t>
  </si>
  <si>
    <t>ON</t>
  </si>
  <si>
    <t>(base em mar/19)</t>
  </si>
  <si>
    <t>PN</t>
  </si>
  <si>
    <t>Dividendos</t>
  </si>
  <si>
    <t>(base em dez/18)</t>
  </si>
  <si>
    <t>(base em jul/18)</t>
  </si>
  <si>
    <t>(base em mai/18)</t>
  </si>
  <si>
    <t>Classe de Ação</t>
  </si>
  <si>
    <t>2T19</t>
  </si>
  <si>
    <t>3T19</t>
  </si>
  <si>
    <t>DADOS FINANCEIROS (R$ Milhões)</t>
  </si>
  <si>
    <t>4T19</t>
  </si>
  <si>
    <t>1T20</t>
  </si>
  <si>
    <t>EBITDA RECORRENTE</t>
  </si>
  <si>
    <t>CAPEX | EX-IFRS 16</t>
  </si>
  <si>
    <t>Redes</t>
  </si>
  <si>
    <t>TI</t>
  </si>
  <si>
    <t>Outros</t>
  </si>
  <si>
    <t>Licenças</t>
  </si>
  <si>
    <t>Capex / Receita</t>
  </si>
  <si>
    <t>CAPEX EX-LICENÇAS</t>
  </si>
  <si>
    <t>Capex ex-Licenças / Receita</t>
  </si>
  <si>
    <t>FLUXO DE CAIXA OPERACIONAL (EBITDA - CAPEX)</t>
  </si>
  <si>
    <t>Margem FCO</t>
  </si>
  <si>
    <t>FLUXO DE CAIXA OPERACIONAL (EBITDA - CAPEX EX-LICENÇAS)</t>
  </si>
  <si>
    <t>Margem FCO Ex-Licenças</t>
  </si>
  <si>
    <t>FLUXO DE CAIXA OPERACIONAL (R$ Milhões)</t>
  </si>
  <si>
    <t>(base em jan/20)</t>
  </si>
  <si>
    <t>RECEITA OPERACIONAL LÍQUIDA</t>
  </si>
  <si>
    <t>(base em dez/19)</t>
  </si>
  <si>
    <t>(base em nov/19)</t>
  </si>
  <si>
    <t>2T20</t>
  </si>
  <si>
    <t>(base em 2019)</t>
  </si>
  <si>
    <t>JSCP
(base em ago/20)</t>
  </si>
  <si>
    <t>3T20</t>
  </si>
  <si>
    <t>4T20</t>
  </si>
  <si>
    <t>Dividendos
(base em dez/20)</t>
  </si>
  <si>
    <t>Dividendos
(base em nov/20)</t>
  </si>
  <si>
    <t>JSCP
(base em nov/20)</t>
  </si>
  <si>
    <t>JSCP
(base em out/20)</t>
  </si>
  <si>
    <t>1T21</t>
  </si>
  <si>
    <t>Receita Pós-pago</t>
  </si>
  <si>
    <t>Receita Pré-pago</t>
  </si>
  <si>
    <t>CUSTO DOS SERVIÇOS E PRODUTOS VENDIDOS</t>
  </si>
  <si>
    <t>Serviços</t>
  </si>
  <si>
    <t>Produtos vendidos</t>
  </si>
  <si>
    <t>CUSTOS DA OPERAÇÃO</t>
  </si>
  <si>
    <t>Pessoal</t>
  </si>
  <si>
    <t>Comerciais e Infraestrutura</t>
  </si>
  <si>
    <t>Provisão para Devedores Duvidosos</t>
  </si>
  <si>
    <t>Gerais e Administrativas</t>
  </si>
  <si>
    <t>Outras Receitas (Despesas) Operacionais</t>
  </si>
  <si>
    <t>EBITDA</t>
  </si>
  <si>
    <t>MARGEM EBITDA (%)</t>
  </si>
  <si>
    <t>DEPRECIAÇÃO E AMORTIZAÇÃO</t>
  </si>
  <si>
    <t>EBIT</t>
  </si>
  <si>
    <t>MARGEM EBIT (%)</t>
  </si>
  <si>
    <t>RESULTADO FINANCEIRO LÍQUIDO</t>
  </si>
  <si>
    <t>Receitas de Aplicações Financeiras</t>
  </si>
  <si>
    <t>GANHO (PERDA) COM INVESTIMENTOS</t>
  </si>
  <si>
    <t>IMPOSTOS</t>
  </si>
  <si>
    <t>CUSTOS OPERACIONAIS RECORRENTES</t>
  </si>
  <si>
    <t>MARGEM EBITDA RECORRENTE</t>
  </si>
  <si>
    <t>RECEITA OPERACIONAL BRUTA</t>
  </si>
  <si>
    <t>Receita Operacional Líquida de Serviços</t>
  </si>
  <si>
    <t>Receita Operacional Líquida de Serviço Móvel</t>
  </si>
  <si>
    <t>CUSTOS OPERACIONAIS</t>
  </si>
  <si>
    <t>FTTC</t>
  </si>
  <si>
    <t>JSCP
(base em mar/21)</t>
  </si>
  <si>
    <t>JSCP
(base em fev/21)</t>
  </si>
  <si>
    <t>JSCP
(base em jan/21)</t>
  </si>
  <si>
    <t>Outros ativos circulantes</t>
  </si>
  <si>
    <t>Garantias e Depósitos</t>
  </si>
  <si>
    <t>PASSIVO TOTAL E PATRIMÔNIO LÍQUIDO</t>
  </si>
  <si>
    <t>2T21</t>
  </si>
  <si>
    <t>JSCP
(base em mai/21)</t>
  </si>
  <si>
    <t>3T21</t>
  </si>
  <si>
    <t>4T21</t>
  </si>
  <si>
    <t>JSCP
(base em jan/22)</t>
  </si>
  <si>
    <t>Dividendos
(base em dez/21)</t>
  </si>
  <si>
    <t>JSCP
(base em nov/21)</t>
  </si>
  <si>
    <t>1T22</t>
  </si>
  <si>
    <t>JSCP
(base em mar/22)</t>
  </si>
  <si>
    <t>JSCP
(base em fev/22)</t>
  </si>
  <si>
    <t>2T22</t>
  </si>
  <si>
    <t>JSCP
(base em mai/22)</t>
  </si>
  <si>
    <t>DÍVIDA BRUTA EX-ARRENDAMENTOS</t>
  </si>
  <si>
    <t>DÍVIDA LÍQUIDA EX-ARRENDAMENTOS</t>
  </si>
  <si>
    <t>Efeitos Arrendamentos¹</t>
  </si>
  <si>
    <t>¹Comtempla também arrendamentos financeiros que eram considerados dívida financeira antes da norma IFRS16.</t>
  </si>
  <si>
    <t>3T22</t>
  </si>
  <si>
    <t>JSCP
(base em ago/22)</t>
  </si>
  <si>
    <t>4T22</t>
  </si>
  <si>
    <t>EBITDA APÓS ARRENDAMENTOS (R$ Milhões)</t>
  </si>
  <si>
    <t>EBITDA RECORRENTE IFRS16</t>
  </si>
  <si>
    <t>DEPRECIAÇÃO IFRS16</t>
  </si>
  <si>
    <t>JUROS IFRS16</t>
  </si>
  <si>
    <t xml:space="preserve">EBITDA RECORRENTE APÓS ARRENDAMENTOS </t>
  </si>
  <si>
    <t xml:space="preserve">MARGEM EBITDA RECORRENTE APÓS ARRENDAMENTOS </t>
  </si>
  <si>
    <t>JSCP
(base em jan/23)</t>
  </si>
  <si>
    <t>Dividendos
(base em dez/22)</t>
  </si>
  <si>
    <t>Dividendos
(base em nov/22)</t>
  </si>
  <si>
    <t>JSCP
(base em nov/22)</t>
  </si>
  <si>
    <t>1T23</t>
  </si>
  <si>
    <t>Depreciação</t>
  </si>
  <si>
    <t>Depreciação de Arrendamentos (IFRS 16)</t>
  </si>
  <si>
    <t>Amortização</t>
  </si>
  <si>
    <t>Depreciação/Amortização de PPA</t>
  </si>
  <si>
    <t>Encargos sobre Empréstimos, Financiamentos e Debêntures</t>
  </si>
  <si>
    <t>Encargos sobre Arrendamentos Financeiros</t>
  </si>
  <si>
    <t>FLUXO DE CAIXA OPERACIONAL APÓS ARRENDAMENTOS (EBITDA APÓS ARRENDAMENTOS - CAPEX EX-LICENÇAS)</t>
  </si>
  <si>
    <t>Margem FCO Após Arrendamentos, Ex-Licenças</t>
  </si>
  <si>
    <t>CHURN MENSAL¹</t>
  </si>
  <si>
    <t>1 - desconsidera limpeza da base da Oi</t>
  </si>
  <si>
    <t>xDSL</t>
  </si>
  <si>
    <t>ARPU | FTTH (R$/mês)</t>
  </si>
  <si>
    <t>ARPU | IPTV (R$/mês)</t>
  </si>
  <si>
    <t>JSCP
(base em fev/23)</t>
  </si>
  <si>
    <t>Acesse o Release de Resultados escaneando o QR Code abaixo:</t>
  </si>
  <si>
    <t>2T23</t>
  </si>
  <si>
    <t>JSCP
(base em jun/23)</t>
  </si>
  <si>
    <t>JSCP
(base em abr/23)</t>
  </si>
  <si>
    <t>https://ri.telefonica.com.br/</t>
  </si>
  <si>
    <t>3T23</t>
  </si>
  <si>
    <t>LUCRO LÍQUIDO ANTES DE ACIONISTAS NÃO-CONTROLADORES</t>
  </si>
  <si>
    <t>LUCRO LÍQUIDO ATRIBUÍDO À TELEFÔNICA BRASIL</t>
  </si>
  <si>
    <t>MARGEM LÍQUIDA</t>
  </si>
  <si>
    <t>4T23</t>
  </si>
  <si>
    <t>JSCP
(base em nov/23)</t>
  </si>
  <si>
    <t>Receita Fixa</t>
  </si>
  <si>
    <t>Dados, TIC &amp; Serviços Digitais</t>
  </si>
  <si>
    <t>1T24</t>
  </si>
  <si>
    <t>Receita Operacional Líquida de Aparelhos</t>
  </si>
  <si>
    <t>JSCP
(base em mar/24)</t>
  </si>
  <si>
    <t>JSCP
(base em fev/24)</t>
  </si>
  <si>
    <t>Redução de Capital</t>
  </si>
  <si>
    <t>JSCP
(base em ago/23)</t>
  </si>
  <si>
    <t>JSCP
(base em jul/23)</t>
  </si>
  <si>
    <t>Dividendos
(base em nov/21)</t>
  </si>
  <si>
    <t>JSCP
(base em ago/21)</t>
  </si>
  <si>
    <t>13/07/2021</t>
  </si>
  <si>
    <t>JSCP
(base em mai/20)</t>
  </si>
  <si>
    <t>JSCP
(base em fev/20)</t>
  </si>
  <si>
    <t>Balanço de Pagamentos (R$ Milhões)</t>
  </si>
  <si>
    <t>Ativo de Direito de Uso</t>
  </si>
  <si>
    <t>Dívida de Arrendamento</t>
  </si>
  <si>
    <t>Efeito DRE (R$ Milhões)</t>
  </si>
  <si>
    <t>Depreciação IFRS16</t>
  </si>
  <si>
    <t>Juros IFRS16</t>
  </si>
  <si>
    <t>Efeito Caixa (R$ Milhões)</t>
  </si>
  <si>
    <t>Pagamentos de Principal</t>
  </si>
  <si>
    <t>Pagamentos de Juros</t>
  </si>
  <si>
    <t>Total</t>
  </si>
  <si>
    <t>Casas Passadas com FTTH</t>
  </si>
  <si>
    <t>2T24</t>
  </si>
  <si>
    <t>JSCP
(base em jun/24)</t>
  </si>
  <si>
    <t>Lucro/(Prejuízo) dos acionistas não-controladores</t>
  </si>
  <si>
    <t>JSCP
(base em mai/24)</t>
  </si>
  <si>
    <t>LUCRO ANTES DOS TRIBUTOS</t>
  </si>
  <si>
    <t>Ajustes de:</t>
  </si>
  <si>
    <t>Provisões para Demandas Judiciais e Passivo Contingente </t>
  </si>
  <si>
    <t>Despesas de Juros (Empréstimos, Financiamentos, Arrendamentos, Debêntures, Operações com Derivativos e Outros Credores) </t>
  </si>
  <si>
    <t>VARIAÇÕES NOS ATIVOS E PASSIVOS</t>
  </si>
  <si>
    <t>Ajuste de Preço Pós-Fechamento - Garliava </t>
  </si>
  <si>
    <t>Reversão das Provisões de Multas por Cancelamento de Contratos de Arrendamento e Desmantelamento</t>
  </si>
  <si>
    <t>Planos de Previdência e Outros Benefícios Pós-Emprego </t>
  </si>
  <si>
    <t>Baixas e Reversões de Perdas Estimadas para a Redução ao Valor Realizável dos Estoques </t>
  </si>
  <si>
    <t>Mudanças em Provisões Passivas </t>
  </si>
  <si>
    <t>Perdas Estimadas para a Redução ao Valor Recuperável das Contas a Receber </t>
  </si>
  <si>
    <t>Ganhos na Baixa / Alienação de Ativos </t>
  </si>
  <si>
    <t>Resultado de Equivalência Patrimonial </t>
  </si>
  <si>
    <t>Baixas em Operações com Alienação de Investimentos </t>
  </si>
  <si>
    <t>Variações Monetárias de Ativos e Passivos </t>
  </si>
  <si>
    <t>Variações Cambiais de Instrumentos Financeiros Derivativos e de Empréstimos </t>
  </si>
  <si>
    <t>Depreciações e Amortizações </t>
  </si>
  <si>
    <t>CAIXA GERADO NAS OPERAÇÕES</t>
  </si>
  <si>
    <t>Pagamentos de Empréstimos, Financiamentos, Debêntures e Arrendamentos </t>
  </si>
  <si>
    <t>Pagamento dos Instrumentos Financeiros Derivativos </t>
  </si>
  <si>
    <t>Recebimento dos Instrumentos Financeiros Derivativos </t>
  </si>
  <si>
    <t>Pagamento de Dividendos e Juros Sobre o Capital Próprio </t>
  </si>
  <si>
    <t>Pagamento por Aquisições de Ações para Tesouraria </t>
  </si>
  <si>
    <t>Recebimento de Recursos para Aumento de Capital em Controladas por Outros Acionistas </t>
  </si>
  <si>
    <t>Ingressos de Financiamentos </t>
  </si>
  <si>
    <t>Pagamentos de Grupamento de Ações </t>
  </si>
  <si>
    <t>Exercício do Direito de Recesso de Acionistas </t>
  </si>
  <si>
    <t>Custos Diretos em Aumentos de Capital </t>
  </si>
  <si>
    <t>Variação Cambial s/ Caixa e Equivalentes </t>
  </si>
  <si>
    <t>Juros Pagos de Empréstimos, Financiamentos, Arrendamentos, Debêntures, Operações com Derivativos e Outros Credores</t>
  </si>
  <si>
    <t>Imposto de Renda e Contribuição Social Pagos </t>
  </si>
  <si>
    <t>Outros Passivos </t>
  </si>
  <si>
    <t>Fornecedores </t>
  </si>
  <si>
    <t>Pessoal, Encargos e Benefícios Sociais </t>
  </si>
  <si>
    <t>Outros Ativos </t>
  </si>
  <si>
    <t>Despesas Antecipadas </t>
  </si>
  <si>
    <t>Tributos a Recuperar </t>
  </si>
  <si>
    <t>Estoques </t>
  </si>
  <si>
    <t>Contas a Receber </t>
  </si>
  <si>
    <t>CAIXA LÍQUIDO ATIVIDADES DE FINANCIAMENTO</t>
  </si>
  <si>
    <t>Fluxo de Caixa das Atividades de Financiamento</t>
  </si>
  <si>
    <t>Fluxo de Caixa das Atividades de Investimentos</t>
  </si>
  <si>
    <t>Aquisições de Imobilizado e Intangível </t>
  </si>
  <si>
    <t>Caixa Recebido na Venda de Ativo Imobilizado </t>
  </si>
  <si>
    <t>Resgate Líquido de Depósitos Judiciais </t>
  </si>
  <si>
    <t>Pagamento por Aquisição de Investimentos e Aporte de Capital em Controlada </t>
  </si>
  <si>
    <t>Caixa e Equivalentes de Caixa por Aquisições ou Incorporações de Sociedades </t>
  </si>
  <si>
    <t>Concessões de Empréstimos a Controlada </t>
  </si>
  <si>
    <t>Caixa Recebido pela Alienação de Investimentos </t>
  </si>
  <si>
    <t>Resgate de Aplicações Dadas em Garantias </t>
  </si>
  <si>
    <t>CAIXA LÍQUIDO ATIVIDADES DE INVESTIMENTO</t>
  </si>
  <si>
    <t>AUMENTO (REDUÇÃO) DE CAIXA E EQUIVALENTES</t>
  </si>
  <si>
    <t>Saldo Final de Caixa e Equivalentes </t>
  </si>
  <si>
    <t>Saldo Inicial de Caixa e Equivalentes </t>
  </si>
  <si>
    <t>CAIXA LÍQUIDO DAS ATIVIDADES OPERACIONAIS</t>
  </si>
  <si>
    <t>FLUXO DE CAIXA CONTÁBIL (R$ Milhões)</t>
  </si>
  <si>
    <t>Total de Ajustes e Variações nos Ativos e Passivos</t>
  </si>
  <si>
    <t>3T24</t>
  </si>
  <si>
    <t>Cobre</t>
  </si>
  <si>
    <t>VoIP</t>
  </si>
  <si>
    <t>JSCP
(base em jul/24)</t>
  </si>
  <si>
    <t>IFRS16 | Adições de Leasing</t>
  </si>
  <si>
    <t>Controle + Pós Puro</t>
  </si>
  <si>
    <t>DÍVIDA BRUTA INCLUINDO ARRENDAMENTOS</t>
  </si>
  <si>
    <t>DÍVIDA LÍQUIDA INCLUINDO ARRENDAMENTOS</t>
  </si>
  <si>
    <t>Pagamentos a Acionistas por Redução de Capital Social</t>
  </si>
  <si>
    <t>Pessoal, encargos e beneficios sociais</t>
  </si>
  <si>
    <t xml:space="preserve">Fornecedores e contas a pagar </t>
  </si>
  <si>
    <t>Impostos, taxas e contribuições a recolher</t>
  </si>
  <si>
    <t>Empréstimos, financiamentos, debêntures, arrendamentos e outros credores</t>
  </si>
  <si>
    <t>Juros sobre o capital próprio e dividendos</t>
  </si>
  <si>
    <t>Provisões e contingências</t>
  </si>
  <si>
    <t>Outras obrigações</t>
  </si>
  <si>
    <t>Imposto de renda e contribuição social diferidos</t>
  </si>
  <si>
    <t>4T24</t>
  </si>
  <si>
    <t>Dongles</t>
  </si>
  <si>
    <r>
      <t xml:space="preserve">Valor Total Bruto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</si>
  <si>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Líquido 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</si>
  <si>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Bruto por Ação </t>
    </r>
    <r>
      <rPr>
        <sz val="9"/>
        <color indexed="9"/>
        <rFont val="Calibri"/>
        <family val="2"/>
        <scheme val="minor"/>
      </rPr>
      <t>(R$)</t>
    </r>
  </si>
  <si>
    <r>
      <t xml:space="preserve">Valor Líquido por Ação </t>
    </r>
    <r>
      <rPr>
        <sz val="9"/>
        <color indexed="9"/>
        <rFont val="Calibri"/>
        <family val="2"/>
        <scheme val="minor"/>
      </rPr>
      <t>(R$)</t>
    </r>
  </si>
  <si>
    <t>JSCP
(base em jan/25)</t>
  </si>
  <si>
    <t>Até 30/04/2026</t>
  </si>
  <si>
    <t>JSCP
(base em nov/24)</t>
  </si>
  <si>
    <t>24/01/2024</t>
  </si>
  <si>
    <r>
      <rPr>
        <b/>
        <sz val="24"/>
        <color rgb="FF001B34"/>
        <rFont val="Segoe UI"/>
        <family val="2"/>
      </rPr>
      <t>Resultados 1T25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Relações com Investidores</t>
    </r>
  </si>
  <si>
    <t>1T25</t>
  </si>
  <si>
    <t>Histórico | Dividendos e Juros sobre Capital Próprio</t>
  </si>
  <si>
    <t>JSCP
(base em abr/25)</t>
  </si>
  <si>
    <t>JSCP
(base em fev/25)</t>
  </si>
  <si>
    <r>
      <t xml:space="preserve">Valor Total Bruto 
</t>
    </r>
    <r>
      <rPr>
        <sz val="9"/>
        <color indexed="9"/>
        <rFont val="Calibri"/>
        <family val="2"/>
        <scheme val="minor"/>
      </rPr>
      <t>(R$ Milhões)</t>
    </r>
  </si>
  <si>
    <r>
      <t xml:space="preserve">Valor Total Bruto </t>
    </r>
    <r>
      <rPr>
        <sz val="9"/>
        <color indexed="9"/>
        <rFont val="Calibri"/>
        <family val="2"/>
        <scheme val="minor"/>
      </rPr>
      <t>(R$ Milhões)</t>
    </r>
  </si>
  <si>
    <t>(base em dez/17)</t>
  </si>
  <si>
    <t>(base em nov/17)</t>
  </si>
  <si>
    <t>(base em ago/17)</t>
  </si>
  <si>
    <t>(base em mai/17)</t>
  </si>
  <si>
    <t>(base em fev/17)</t>
  </si>
  <si>
    <t>(base em jan/17)</t>
  </si>
  <si>
    <t>(base em dez/16)</t>
  </si>
  <si>
    <t>(base em nov/16)</t>
  </si>
  <si>
    <t>(base em ago/16)</t>
  </si>
  <si>
    <t>(base em mai/16)</t>
  </si>
  <si>
    <t>(base em mar/16)</t>
  </si>
  <si>
    <t>(base em fev/16)</t>
  </si>
  <si>
    <t>(base em jan/16)</t>
  </si>
  <si>
    <t>(base em dez/15)</t>
  </si>
  <si>
    <t>(base em nov/15)</t>
  </si>
  <si>
    <t>(base em out/15)</t>
  </si>
  <si>
    <t>(base em ago/15)</t>
  </si>
  <si>
    <t>(base em jul/15)</t>
  </si>
  <si>
    <t>(base em mai/15)</t>
  </si>
  <si>
    <t>(base em abr/15)</t>
  </si>
  <si>
    <t>(base em 2014)</t>
  </si>
  <si>
    <t>(base em 2013)</t>
  </si>
  <si>
    <t>(base em 2012)</t>
  </si>
  <si>
    <t>(base em 2011)</t>
  </si>
  <si>
    <t>Pagamentos Líquidos de Resgates de Aplicações Financeiras</t>
  </si>
  <si>
    <t>ARPU Pós-pago ex. M2M</t>
  </si>
  <si>
    <t>Pós-Pago</t>
  </si>
  <si>
    <t>Pós-Pago ex. M2M &amp; Dongles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</si>
</sst>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  <numFmt numFmtId="177" formatCode="#,##0.0_ ;\-#,##0.0\ 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6"/>
      <color rgb="FF001B34"/>
      <name val="Segoe UI"/>
      <family val="2"/>
    </font>
    <font>
      <i/>
      <sz val="8"/>
      <name val="Segoe UI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92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23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5" fontId="13" fillId="0" borderId="0" xfId="3" applyNumberFormat="1" applyFont="1" applyAlignment="1">
      <alignment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1" xfId="3" applyNumberFormat="1" applyFont="1" applyFill="1" applyBorder="1" applyAlignment="1">
      <alignment horizontal="right" vertical="center"/>
    </xf>
    <xf numFmtId="170" fontId="12" fillId="4" borderId="0" xfId="3" applyNumberFormat="1" applyFont="1" applyFill="1" applyAlignment="1">
      <alignment horizontal="right"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6" fontId="30" fillId="3" borderId="2" xfId="4" applyNumberFormat="1" applyFont="1" applyFill="1" applyBorder="1" applyAlignment="1">
      <alignment horizontal="right" vertical="center"/>
    </xf>
    <xf numFmtId="0" fontId="31" fillId="0" borderId="0" xfId="10" applyFont="1" applyAlignment="1">
      <alignment horizontal="left" vertical="center" indent="2"/>
    </xf>
    <xf numFmtId="176" fontId="31" fillId="0" borderId="0" xfId="8" applyNumberFormat="1" applyFont="1" applyFill="1" applyBorder="1" applyAlignment="1">
      <alignment horizontal="right" vertical="center"/>
    </xf>
    <xf numFmtId="0" fontId="30" fillId="0" borderId="0" xfId="10" applyFont="1" applyAlignment="1">
      <alignment horizontal="left" vertical="center" indent="2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/>
    </xf>
    <xf numFmtId="0" fontId="31" fillId="0" borderId="6" xfId="3" applyFont="1" applyBorder="1" applyAlignment="1">
      <alignment horizontal="left" vertical="center"/>
    </xf>
    <xf numFmtId="0" fontId="31" fillId="0" borderId="0" xfId="3" applyFont="1" applyAlignment="1">
      <alignment vertical="center"/>
    </xf>
    <xf numFmtId="0" fontId="31" fillId="0" borderId="2" xfId="3" applyFont="1" applyBorder="1" applyAlignment="1">
      <alignment vertical="center"/>
    </xf>
    <xf numFmtId="0" fontId="31" fillId="0" borderId="2" xfId="3" applyFont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3" fontId="31" fillId="0" borderId="0" xfId="11" applyNumberFormat="1" applyFont="1" applyFill="1" applyBorder="1" applyAlignment="1">
      <alignment horizontal="right" vertical="center"/>
    </xf>
    <xf numFmtId="0" fontId="31" fillId="0" borderId="0" xfId="9" applyFont="1" applyAlignment="1">
      <alignment horizontal="left" vertical="center" indent="2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0" fontId="31" fillId="0" borderId="6" xfId="9" applyFont="1" applyBorder="1" applyAlignment="1">
      <alignment horizontal="left" vertical="center" indent="1"/>
    </xf>
    <xf numFmtId="166" fontId="31" fillId="0" borderId="6" xfId="12" applyNumberFormat="1" applyFont="1" applyFill="1" applyBorder="1" applyAlignment="1">
      <alignment horizontal="right" vertical="center"/>
    </xf>
    <xf numFmtId="0" fontId="31" fillId="0" borderId="0" xfId="14" applyFont="1" applyAlignment="1">
      <alignment horizontal="left" vertical="center" indent="2"/>
    </xf>
    <xf numFmtId="37" fontId="31" fillId="0" borderId="0" xfId="14" applyNumberFormat="1" applyFont="1" applyAlignment="1">
      <alignment horizontal="right" vertical="center"/>
    </xf>
    <xf numFmtId="0" fontId="31" fillId="2" borderId="0" xfId="14" applyFont="1" applyFill="1" applyAlignment="1">
      <alignment horizontal="left" vertical="center" indent="1"/>
    </xf>
    <xf numFmtId="166" fontId="31" fillId="2" borderId="0" xfId="4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165" fontId="30" fillId="5" borderId="2" xfId="1" applyNumberFormat="1" applyFont="1" applyFill="1" applyBorder="1" applyAlignment="1">
      <alignment horizontal="right" vertical="center"/>
    </xf>
    <xf numFmtId="0" fontId="30" fillId="5" borderId="4" xfId="3" applyFont="1" applyFill="1" applyBorder="1" applyAlignment="1">
      <alignment horizontal="lef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vertical="center"/>
    </xf>
    <xf numFmtId="176" fontId="30" fillId="5" borderId="2" xfId="8" applyNumberFormat="1" applyFont="1" applyFill="1" applyBorder="1" applyAlignment="1">
      <alignment horizontal="right" vertical="center"/>
    </xf>
    <xf numFmtId="0" fontId="30" fillId="5" borderId="2" xfId="10" applyFont="1" applyFill="1" applyBorder="1" applyAlignment="1">
      <alignment horizontal="left" vertical="center"/>
    </xf>
    <xf numFmtId="0" fontId="30" fillId="5" borderId="2" xfId="9" applyFont="1" applyFill="1" applyBorder="1" applyAlignment="1">
      <alignment horizontal="lef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/>
    </xf>
    <xf numFmtId="37" fontId="30" fillId="5" borderId="2" xfId="14" applyNumberFormat="1" applyFont="1" applyFill="1" applyBorder="1" applyAlignment="1">
      <alignment horizontal="right" vertical="center"/>
    </xf>
    <xf numFmtId="0" fontId="30" fillId="5" borderId="2" xfId="14" applyFont="1" applyFill="1" applyBorder="1" applyAlignment="1">
      <alignment horizontal="left" vertical="center" indent="1"/>
    </xf>
    <xf numFmtId="172" fontId="30" fillId="5" borderId="2" xfId="14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 indent="1"/>
    </xf>
    <xf numFmtId="165" fontId="30" fillId="6" borderId="3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165" fontId="30" fillId="6" borderId="2" xfId="1" applyNumberFormat="1" applyFont="1" applyFill="1" applyBorder="1" applyAlignment="1">
      <alignment horizontal="right" vertical="center"/>
    </xf>
    <xf numFmtId="0" fontId="30" fillId="6" borderId="2" xfId="10" applyFont="1" applyFill="1" applyBorder="1" applyAlignment="1">
      <alignment horizontal="left" vertical="center" indent="1"/>
    </xf>
    <xf numFmtId="176" fontId="30" fillId="6" borderId="2" xfId="8" applyNumberFormat="1" applyFont="1" applyFill="1" applyBorder="1" applyAlignment="1">
      <alignment horizontal="right" vertical="center"/>
    </xf>
    <xf numFmtId="0" fontId="30" fillId="6" borderId="3" xfId="3" applyFont="1" applyFill="1" applyBorder="1" applyAlignment="1">
      <alignment horizontal="lef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0" fontId="30" fillId="6" borderId="2" xfId="14" applyFont="1" applyFill="1" applyBorder="1" applyAlignment="1">
      <alignment horizontal="left" vertical="center" indent="1"/>
    </xf>
    <xf numFmtId="37" fontId="30" fillId="6" borderId="2" xfId="14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12" fillId="4" borderId="6" xfId="0" applyFont="1" applyFill="1" applyBorder="1" applyAlignment="1">
      <alignment vertical="center"/>
    </xf>
    <xf numFmtId="170" fontId="12" fillId="4" borderId="6" xfId="3" applyNumberFormat="1" applyFont="1" applyFill="1" applyBorder="1" applyAlignment="1">
      <alignment horizontal="right" vertical="center"/>
    </xf>
    <xf numFmtId="0" fontId="31" fillId="0" borderId="0" xfId="3" applyFont="1" applyAlignment="1">
      <alignment horizontal="left" vertical="center" indent="2"/>
    </xf>
    <xf numFmtId="0" fontId="31" fillId="0" borderId="0" xfId="3" applyFont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2" fillId="0" borderId="0" xfId="3" applyFont="1" applyAlignment="1">
      <alignment horizontal="left" vertical="center"/>
    </xf>
    <xf numFmtId="14" fontId="16" fillId="4" borderId="6" xfId="10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1"/>
    </xf>
    <xf numFmtId="165" fontId="31" fillId="0" borderId="4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 indent="1"/>
    </xf>
    <xf numFmtId="165" fontId="31" fillId="0" borderId="6" xfId="1" applyNumberFormat="1" applyFont="1" applyFill="1" applyBorder="1" applyAlignment="1">
      <alignment horizontal="right" vertical="center"/>
    </xf>
    <xf numFmtId="0" fontId="33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43" fontId="31" fillId="0" borderId="2" xfId="3" applyNumberFormat="1" applyFont="1" applyBorder="1" applyAlignment="1">
      <alignment vertical="center"/>
    </xf>
    <xf numFmtId="176" fontId="31" fillId="0" borderId="0" xfId="40" applyNumberFormat="1" applyFont="1" applyFill="1" applyBorder="1" applyAlignment="1">
      <alignment horizontal="right" vertical="center"/>
    </xf>
    <xf numFmtId="176" fontId="30" fillId="0" borderId="0" xfId="40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right" vertical="center"/>
    </xf>
    <xf numFmtId="176" fontId="30" fillId="6" borderId="2" xfId="40" applyNumberFormat="1" applyFont="1" applyFill="1" applyBorder="1" applyAlignment="1">
      <alignment horizontal="right" vertical="center"/>
    </xf>
    <xf numFmtId="3" fontId="31" fillId="0" borderId="0" xfId="40" applyNumberFormat="1" applyFont="1" applyFill="1" applyBorder="1" applyAlignment="1">
      <alignment horizontal="right" vertical="center"/>
    </xf>
    <xf numFmtId="168" fontId="31" fillId="0" borderId="0" xfId="40" applyNumberFormat="1" applyFont="1" applyFill="1" applyBorder="1" applyAlignment="1">
      <alignment horizontal="right" vertical="center"/>
    </xf>
    <xf numFmtId="3" fontId="30" fillId="5" borderId="2" xfId="40" applyNumberFormat="1" applyFont="1" applyFill="1" applyBorder="1" applyAlignment="1">
      <alignment horizontal="right" vertical="center"/>
    </xf>
    <xf numFmtId="168" fontId="30" fillId="5" borderId="2" xfId="5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165" fontId="31" fillId="0" borderId="0" xfId="43" applyNumberFormat="1" applyFont="1" applyFill="1" applyBorder="1" applyAlignment="1">
      <alignment horizontal="right" vertical="center"/>
    </xf>
    <xf numFmtId="165" fontId="30" fillId="5" borderId="2" xfId="43" applyNumberFormat="1" applyFont="1" applyFill="1" applyBorder="1" applyAlignment="1">
      <alignment horizontal="right" vertical="center"/>
    </xf>
    <xf numFmtId="165" fontId="30" fillId="6" borderId="2" xfId="43" applyNumberFormat="1" applyFont="1" applyFill="1" applyBorder="1" applyAlignment="1">
      <alignment horizontal="right" vertical="center"/>
    </xf>
    <xf numFmtId="165" fontId="31" fillId="0" borderId="6" xfId="43" applyNumberFormat="1" applyFont="1" applyFill="1" applyBorder="1" applyAlignment="1">
      <alignment horizontal="right" vertical="center"/>
    </xf>
    <xf numFmtId="165" fontId="30" fillId="5" borderId="4" xfId="43" applyNumberFormat="1" applyFont="1" applyFill="1" applyBorder="1" applyAlignment="1">
      <alignment horizontal="right" vertical="center"/>
    </xf>
    <xf numFmtId="0" fontId="31" fillId="0" borderId="3" xfId="3" applyFont="1" applyBorder="1" applyAlignment="1">
      <alignment horizontal="left" vertical="center" indent="2"/>
    </xf>
    <xf numFmtId="165" fontId="30" fillId="2" borderId="0" xfId="1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70" fontId="12" fillId="0" borderId="0" xfId="3" applyNumberFormat="1" applyFont="1" applyAlignment="1">
      <alignment horizontal="center" vertical="center"/>
    </xf>
    <xf numFmtId="167" fontId="11" fillId="0" borderId="0" xfId="1" applyNumberFormat="1" applyFont="1" applyFill="1" applyBorder="1" applyAlignment="1">
      <alignment horizontal="right" vertical="center"/>
    </xf>
    <xf numFmtId="167" fontId="13" fillId="0" borderId="0" xfId="1" applyNumberFormat="1" applyFont="1" applyFill="1" applyBorder="1" applyAlignment="1">
      <alignment horizontal="right" vertical="center"/>
    </xf>
    <xf numFmtId="166" fontId="11" fillId="0" borderId="0" xfId="4" applyNumberFormat="1" applyFont="1" applyFill="1" applyBorder="1" applyAlignment="1">
      <alignment horizontal="right" vertical="center"/>
    </xf>
    <xf numFmtId="170" fontId="13" fillId="0" borderId="0" xfId="14" applyNumberFormat="1" applyFont="1" applyAlignment="1">
      <alignment horizontal="right" vertical="center"/>
    </xf>
    <xf numFmtId="0" fontId="12" fillId="4" borderId="2" xfId="14" applyFont="1" applyFill="1" applyBorder="1" applyAlignment="1">
      <alignment vertical="center"/>
    </xf>
    <xf numFmtId="166" fontId="13" fillId="0" borderId="0" xfId="4" applyNumberFormat="1" applyFont="1" applyAlignment="1">
      <alignment horizontal="right" vertical="center"/>
    </xf>
    <xf numFmtId="0" fontId="6" fillId="0" borderId="0" xfId="14"/>
    <xf numFmtId="166" fontId="0" fillId="0" borderId="0" xfId="4" applyNumberFormat="1" applyFont="1"/>
    <xf numFmtId="0" fontId="34" fillId="0" borderId="0" xfId="14" applyFont="1"/>
    <xf numFmtId="165" fontId="31" fillId="0" borderId="8" xfId="1" applyNumberFormat="1" applyFont="1" applyFill="1" applyBorder="1" applyAlignment="1">
      <alignment horizontal="right" vertical="center"/>
    </xf>
    <xf numFmtId="0" fontId="31" fillId="0" borderId="8" xfId="3" applyFont="1" applyBorder="1" applyAlignment="1">
      <alignment horizontal="left" vertical="center"/>
    </xf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171" fontId="35" fillId="6" borderId="0" xfId="16" applyNumberFormat="1" applyFont="1" applyFill="1" applyBorder="1" applyAlignment="1">
      <alignment horizontal="center" vertical="center"/>
    </xf>
    <xf numFmtId="171" fontId="35" fillId="0" borderId="0" xfId="16" applyNumberFormat="1" applyFont="1" applyFill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7" fontId="30" fillId="5" borderId="6" xfId="1" applyNumberFormat="1" applyFont="1" applyFill="1" applyBorder="1" applyAlignment="1">
      <alignment horizontal="right" vertical="center"/>
    </xf>
    <xf numFmtId="167" fontId="11" fillId="0" borderId="0" xfId="4" applyNumberFormat="1" applyFont="1" applyAlignment="1">
      <alignment horizontal="right" vertical="center"/>
    </xf>
    <xf numFmtId="167" fontId="11" fillId="3" borderId="0" xfId="4" applyNumberFormat="1" applyFont="1" applyFill="1" applyAlignment="1">
      <alignment horizontal="right" vertical="center"/>
    </xf>
    <xf numFmtId="166" fontId="11" fillId="3" borderId="0" xfId="4" applyNumberFormat="1" applyFont="1" applyFill="1" applyAlignment="1">
      <alignment horizontal="right" vertical="center"/>
    </xf>
    <xf numFmtId="168" fontId="13" fillId="0" borderId="0" xfId="11" applyNumberFormat="1" applyFont="1" applyAlignment="1">
      <alignment horizontal="right"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37" fontId="15" fillId="0" borderId="0" xfId="10" applyNumberFormat="1" applyFont="1" applyAlignment="1">
      <alignment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77" fontId="15" fillId="0" borderId="0" xfId="10" applyNumberFormat="1" applyFont="1" applyAlignment="1">
      <alignment vertical="center"/>
    </xf>
    <xf numFmtId="166" fontId="13" fillId="0" borderId="0" xfId="13" applyNumberFormat="1" applyFont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8" xfId="1" applyNumberFormat="1" applyFont="1" applyBorder="1" applyAlignment="1">
      <alignment horizontal="right" vertical="center"/>
    </xf>
    <xf numFmtId="165" fontId="30" fillId="0" borderId="6" xfId="1" applyNumberFormat="1" applyFont="1" applyBorder="1" applyAlignment="1">
      <alignment horizontal="right" vertical="center"/>
    </xf>
    <xf numFmtId="0" fontId="0" fillId="0" borderId="0" xfId="14" applyFont="1"/>
    <xf numFmtId="165" fontId="30" fillId="0" borderId="0" xfId="1" applyNumberFormat="1" applyFont="1" applyAlignment="1">
      <alignment horizontal="right" vertical="center"/>
    </xf>
    <xf numFmtId="0" fontId="38" fillId="0" borderId="0" xfId="14" applyFont="1" applyAlignment="1">
      <alignment horizontal="center" vertical="center"/>
    </xf>
    <xf numFmtId="0" fontId="35" fillId="0" borderId="0" xfId="14" applyFont="1"/>
    <xf numFmtId="171" fontId="38" fillId="0" borderId="0" xfId="14" applyNumberFormat="1" applyFont="1" applyAlignment="1">
      <alignment horizontal="center" vertical="center"/>
    </xf>
    <xf numFmtId="0" fontId="38" fillId="4" borderId="7" xfId="14" applyFont="1" applyFill="1" applyBorder="1" applyAlignment="1">
      <alignment vertical="center"/>
    </xf>
    <xf numFmtId="0" fontId="38" fillId="6" borderId="0" xfId="14" applyFont="1" applyFill="1" applyAlignment="1">
      <alignment horizontal="center" vertical="center"/>
    </xf>
    <xf numFmtId="2" fontId="35" fillId="0" borderId="0" xfId="14" applyNumberFormat="1" applyFont="1"/>
    <xf numFmtId="166" fontId="35" fillId="0" borderId="0" xfId="14" applyNumberFormat="1" applyFont="1"/>
    <xf numFmtId="0" fontId="39" fillId="0" borderId="0" xfId="14" applyFont="1" applyAlignment="1">
      <alignment horizontal="left" vertical="center"/>
    </xf>
    <xf numFmtId="0" fontId="36" fillId="2" borderId="0" xfId="14" applyFont="1" applyFill="1" applyAlignment="1">
      <alignment horizontal="center" vertical="center"/>
    </xf>
    <xf numFmtId="0" fontId="35" fillId="6" borderId="0" xfId="14" applyFont="1" applyFill="1" applyAlignment="1">
      <alignment horizontal="center" vertical="center" wrapText="1" shrinkToFit="1"/>
    </xf>
    <xf numFmtId="14" fontId="35" fillId="6" borderId="0" xfId="14" applyNumberFormat="1" applyFont="1" applyFill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/>
    </xf>
    <xf numFmtId="175" fontId="35" fillId="6" borderId="0" xfId="14" applyNumberFormat="1" applyFont="1" applyFill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14" fontId="35" fillId="0" borderId="0" xfId="14" quotePrefix="1" applyNumberFormat="1" applyFont="1" applyAlignment="1">
      <alignment horizontal="center" vertical="center" wrapText="1" shrinkToFit="1"/>
    </xf>
    <xf numFmtId="14" fontId="35" fillId="0" borderId="0" xfId="14" applyNumberFormat="1" applyFont="1" applyAlignment="1">
      <alignment horizontal="center" vertical="center" wrapText="1" shrinkToFit="1"/>
    </xf>
    <xf numFmtId="0" fontId="35" fillId="0" borderId="0" xfId="14" applyFont="1" applyAlignment="1">
      <alignment horizontal="center" vertical="center"/>
    </xf>
    <xf numFmtId="175" fontId="35" fillId="0" borderId="0" xfId="14" applyNumberFormat="1" applyFont="1" applyAlignment="1">
      <alignment horizontal="center" vertical="center" wrapText="1" shrinkToFit="1"/>
    </xf>
    <xf numFmtId="175" fontId="39" fillId="0" borderId="0" xfId="14" applyNumberFormat="1" applyFont="1" applyAlignment="1">
      <alignment horizontal="left" vertical="center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0" fontId="36" fillId="0" borderId="0" xfId="14" applyFont="1" applyAlignment="1">
      <alignment horizontal="center" vertical="center"/>
    </xf>
    <xf numFmtId="0" fontId="35" fillId="6" borderId="6" xfId="14" applyFont="1" applyFill="1" applyBorder="1" applyAlignment="1">
      <alignment horizontal="center" vertical="center" wrapText="1" shrinkToFit="1"/>
    </xf>
    <xf numFmtId="14" fontId="35" fillId="6" borderId="6" xfId="14" applyNumberFormat="1" applyFont="1" applyFill="1" applyBorder="1" applyAlignment="1">
      <alignment horizontal="center" vertical="center" wrapText="1" shrinkToFit="1"/>
    </xf>
    <xf numFmtId="171" fontId="35" fillId="6" borderId="6" xfId="16" applyNumberFormat="1" applyFont="1" applyFill="1" applyBorder="1" applyAlignment="1">
      <alignment horizontal="center" vertical="center"/>
    </xf>
    <xf numFmtId="0" fontId="35" fillId="6" borderId="6" xfId="14" applyFont="1" applyFill="1" applyBorder="1" applyAlignment="1">
      <alignment horizontal="center" vertical="center"/>
    </xf>
    <xf numFmtId="175" fontId="35" fillId="6" borderId="6" xfId="14" applyNumberFormat="1" applyFont="1" applyFill="1" applyBorder="1" applyAlignment="1">
      <alignment horizontal="center" vertical="center" wrapText="1" shrinkToFit="1"/>
    </xf>
    <xf numFmtId="14" fontId="35" fillId="6" borderId="6" xfId="14" quotePrefix="1" applyNumberFormat="1" applyFont="1" applyFill="1" applyBorder="1" applyAlignment="1">
      <alignment horizontal="center" vertical="center" wrapText="1" shrinkToFit="1"/>
    </xf>
    <xf numFmtId="0" fontId="40" fillId="0" borderId="0" xfId="14" applyFont="1" applyAlignment="1">
      <alignment horizontal="left" vertical="center"/>
    </xf>
    <xf numFmtId="0" fontId="35" fillId="2" borderId="0" xfId="14" applyFont="1" applyFill="1" applyAlignment="1">
      <alignment horizontal="center" vertical="center" wrapText="1" shrinkToFit="1"/>
    </xf>
    <xf numFmtId="0" fontId="36" fillId="2" borderId="10" xfId="14" applyFont="1" applyFill="1" applyBorder="1" applyAlignment="1">
      <alignment horizontal="center" vertical="center"/>
    </xf>
    <xf numFmtId="0" fontId="41" fillId="2" borderId="10" xfId="14" applyFont="1" applyFill="1" applyBorder="1" applyAlignment="1">
      <alignment horizontal="center" vertical="center"/>
    </xf>
    <xf numFmtId="175" fontId="35" fillId="6" borderId="0" xfId="61" applyNumberFormat="1" applyFont="1" applyFill="1" applyBorder="1" applyAlignment="1">
      <alignment horizontal="center" vertical="center" wrapText="1" shrinkToFit="1"/>
    </xf>
    <xf numFmtId="0" fontId="35" fillId="2" borderId="0" xfId="14" applyFont="1" applyFill="1"/>
    <xf numFmtId="174" fontId="35" fillId="6" borderId="0" xfId="61" applyNumberFormat="1" applyFont="1" applyFill="1" applyBorder="1" applyAlignment="1">
      <alignment horizontal="center" vertical="center" wrapText="1" shrinkToFit="1"/>
    </xf>
    <xf numFmtId="174" fontId="35" fillId="2" borderId="0" xfId="61" applyNumberFormat="1" applyFont="1" applyFill="1" applyBorder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 wrapText="1"/>
    </xf>
    <xf numFmtId="0" fontId="35" fillId="2" borderId="11" xfId="14" applyFont="1" applyFill="1" applyBorder="1" applyAlignment="1">
      <alignment horizontal="center" vertical="center" wrapText="1" shrinkToFit="1"/>
    </xf>
    <xf numFmtId="174" fontId="35" fillId="2" borderId="11" xfId="61" applyNumberFormat="1" applyFont="1" applyFill="1" applyBorder="1" applyAlignment="1">
      <alignment horizontal="center" vertical="center" wrapText="1" shrinkToFit="1"/>
    </xf>
    <xf numFmtId="0" fontId="35" fillId="0" borderId="0" xfId="14" applyFont="1" applyAlignment="1">
      <alignment horizontal="center"/>
    </xf>
    <xf numFmtId="14" fontId="35" fillId="6" borderId="0" xfId="14" applyNumberFormat="1" applyFont="1" applyFill="1" applyAlignment="1">
      <alignment horizontal="center" vertical="center" shrinkToFit="1"/>
    </xf>
    <xf numFmtId="14" fontId="35" fillId="0" borderId="0" xfId="14" applyNumberFormat="1" applyFont="1" applyAlignment="1">
      <alignment horizontal="center" vertical="center" shrinkToFit="1"/>
    </xf>
    <xf numFmtId="0" fontId="25" fillId="0" borderId="0" xfId="10" applyFont="1" applyAlignment="1">
      <alignment horizontal="left" vertical="center" wrapText="1"/>
    </xf>
    <xf numFmtId="0" fontId="39" fillId="0" borderId="0" xfId="14" applyFont="1" applyAlignment="1">
      <alignment horizontal="left" vertical="center"/>
    </xf>
    <xf numFmtId="0" fontId="37" fillId="4" borderId="0" xfId="14" applyFont="1" applyFill="1" applyAlignment="1">
      <alignment horizontal="center" vertical="center" wrapText="1" shrinkToFit="1"/>
    </xf>
    <xf numFmtId="0" fontId="37" fillId="4" borderId="6" xfId="14" applyFont="1" applyFill="1" applyBorder="1" applyAlignment="1">
      <alignment horizontal="center" vertical="center" wrapText="1" shrinkToFit="1"/>
    </xf>
    <xf numFmtId="0" fontId="35" fillId="6" borderId="0" xfId="14" applyFont="1" applyFill="1" applyAlignment="1">
      <alignment horizontal="center" vertical="center" wrapText="1" shrinkToFit="1"/>
    </xf>
    <xf numFmtId="14" fontId="35" fillId="6" borderId="0" xfId="14" applyNumberFormat="1" applyFont="1" applyFill="1" applyAlignment="1">
      <alignment horizontal="center" vertical="center" wrapText="1" shrinkToFit="1"/>
    </xf>
    <xf numFmtId="171" fontId="35" fillId="6" borderId="0" xfId="16" applyNumberFormat="1" applyFont="1" applyFill="1" applyBorder="1" applyAlignment="1">
      <alignment horizontal="center" vertical="center"/>
    </xf>
    <xf numFmtId="14" fontId="35" fillId="6" borderId="0" xfId="14" quotePrefix="1" applyNumberFormat="1" applyFont="1" applyFill="1" applyAlignment="1">
      <alignment horizontal="center" vertical="center" wrapText="1" shrinkToFit="1"/>
    </xf>
    <xf numFmtId="0" fontId="35" fillId="0" borderId="0" xfId="14" applyFont="1" applyAlignment="1">
      <alignment horizontal="center" vertical="center" wrapText="1" shrinkToFit="1"/>
    </xf>
    <xf numFmtId="14" fontId="35" fillId="0" borderId="0" xfId="14" applyNumberFormat="1" applyFont="1" applyAlignment="1">
      <alignment horizontal="center" vertical="center" wrapText="1" shrinkToFit="1"/>
    </xf>
    <xf numFmtId="171" fontId="35" fillId="0" borderId="0" xfId="16" applyNumberFormat="1" applyFont="1" applyFill="1" applyBorder="1" applyAlignment="1">
      <alignment horizontal="center" vertical="center"/>
    </xf>
    <xf numFmtId="14" fontId="35" fillId="0" borderId="0" xfId="14" quotePrefix="1" applyNumberFormat="1" applyFont="1" applyAlignment="1">
      <alignment horizontal="center" vertical="center" wrapText="1" shrinkToFit="1"/>
    </xf>
    <xf numFmtId="14" fontId="35" fillId="0" borderId="9" xfId="14" applyNumberFormat="1" applyFont="1" applyBorder="1" applyAlignment="1">
      <alignment horizontal="center" vertical="center" wrapText="1" shrinkToFit="1"/>
    </xf>
    <xf numFmtId="171" fontId="35" fillId="0" borderId="9" xfId="16" applyNumberFormat="1" applyFont="1" applyFill="1" applyBorder="1" applyAlignment="1">
      <alignment horizontal="center" vertical="center"/>
    </xf>
    <xf numFmtId="14" fontId="35" fillId="0" borderId="9" xfId="14" quotePrefix="1" applyNumberFormat="1" applyFont="1" applyBorder="1" applyAlignment="1">
      <alignment horizontal="center" vertical="center" wrapText="1" shrinkToFit="1"/>
    </xf>
    <xf numFmtId="0" fontId="37" fillId="4" borderId="1" xfId="14" applyFont="1" applyFill="1" applyBorder="1" applyAlignment="1">
      <alignment horizontal="center" vertical="center" wrapText="1" shrinkToFit="1"/>
    </xf>
    <xf numFmtId="14" fontId="35" fillId="2" borderId="0" xfId="14" quotePrefix="1" applyNumberFormat="1" applyFont="1" applyFill="1" applyAlignment="1">
      <alignment horizontal="center" vertical="center" wrapText="1" shrinkToFit="1"/>
    </xf>
    <xf numFmtId="14" fontId="35" fillId="2" borderId="11" xfId="14" quotePrefix="1" applyNumberFormat="1" applyFont="1" applyFill="1" applyBorder="1" applyAlignment="1">
      <alignment horizontal="center" vertical="center" wrapText="1" shrinkToFit="1"/>
    </xf>
    <xf numFmtId="171" fontId="35" fillId="2" borderId="0" xfId="16" applyNumberFormat="1" applyFont="1" applyFill="1" applyBorder="1" applyAlignment="1">
      <alignment horizontal="center" vertical="center"/>
    </xf>
    <xf numFmtId="171" fontId="35" fillId="2" borderId="11" xfId="16" applyNumberFormat="1" applyFont="1" applyFill="1" applyBorder="1" applyAlignment="1">
      <alignment horizontal="center" vertical="center"/>
    </xf>
    <xf numFmtId="14" fontId="35" fillId="2" borderId="0" xfId="14" applyNumberFormat="1" applyFont="1" applyFill="1" applyAlignment="1">
      <alignment horizontal="center" vertical="center" wrapText="1" shrinkToFit="1"/>
    </xf>
    <xf numFmtId="0" fontId="35" fillId="2" borderId="11" xfId="14" applyFont="1" applyFill="1" applyBorder="1" applyAlignment="1">
      <alignment horizontal="center" vertical="center" wrapText="1" shrinkToFit="1"/>
    </xf>
    <xf numFmtId="0" fontId="42" fillId="2" borderId="12" xfId="14" applyFont="1" applyFill="1" applyBorder="1" applyAlignment="1">
      <alignment horizontal="left" vertical="top" wrapText="1" shrinkToFit="1"/>
    </xf>
    <xf numFmtId="0" fontId="35" fillId="2" borderId="0" xfId="14" applyFont="1" applyFill="1" applyAlignment="1">
      <alignment horizontal="center" vertical="center" wrapText="1" shrinkToFit="1"/>
    </xf>
    <xf numFmtId="168" fontId="35" fillId="2" borderId="0" xfId="14" applyNumberFormat="1" applyFont="1" applyFill="1" applyAlignment="1">
      <alignment horizontal="center" vertical="center" wrapText="1" shrinkToFit="1"/>
    </xf>
    <xf numFmtId="168" fontId="35" fillId="2" borderId="0" xfId="61" applyNumberFormat="1" applyFont="1" applyFill="1" applyBorder="1" applyAlignment="1">
      <alignment horizontal="center" vertical="center" wrapText="1" shrinkToFit="1"/>
    </xf>
    <xf numFmtId="168" fontId="35" fillId="6" borderId="0" xfId="14" applyNumberFormat="1" applyFont="1" applyFill="1" applyAlignment="1">
      <alignment horizontal="center" vertical="center"/>
    </xf>
  </cellXfs>
  <cellStyles count="92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58" xr:uid="{DA0BA091-10EB-4A25-A2A1-9EE8014DC06F}"/>
    <cellStyle name="Comma 10 2 2 2 2 2" xfId="82" xr:uid="{915DF9C9-60D9-4B5C-A60E-E172A8440BA7}"/>
    <cellStyle name="Comma 10 2 2 2 3" xfId="40" xr:uid="{F7B49621-126D-4EDF-938E-AF9439229C6C}"/>
    <cellStyle name="Comma 10 2 2 2 3 2" xfId="89" xr:uid="{EAD8FB4B-119D-497C-8801-41039621B3DD}"/>
    <cellStyle name="Comma 10 2 2 3" xfId="51" xr:uid="{399E9366-47C4-49E5-9469-1781696250DF}"/>
    <cellStyle name="Comma 10 2 2 3 2" xfId="75" xr:uid="{A6CF2203-21FE-4073-A3D8-D59520E84D75}"/>
    <cellStyle name="Comma 10 2 2 4" xfId="33" xr:uid="{DAE83BC9-9401-46FF-888D-4F9C31B88E5F}"/>
    <cellStyle name="Comma 10 2 3" xfId="49" xr:uid="{3F11DA62-A0D8-4FE8-BBF5-69CD784E70A2}"/>
    <cellStyle name="Comma 10 2 3 2" xfId="73" xr:uid="{53E659C5-E87A-4842-B979-20572618B42C}"/>
    <cellStyle name="Comma 10 2 4" xfId="31" xr:uid="{5760BA93-1025-44AA-A600-423B4ABE4F54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57" xr:uid="{9262ECC3-3E50-4C15-819C-A9CDF00E824E}"/>
    <cellStyle name="Normal 3 2 2 2" xfId="81" xr:uid="{CEF43F88-D784-42B6-82C6-628B22CD7DEC}"/>
    <cellStyle name="Normal 3 2 3" xfId="39" xr:uid="{EB222212-0462-4867-8111-5CEFB09C740B}"/>
    <cellStyle name="Normal 3 2 4" xfId="66" xr:uid="{55544F07-267E-43F1-979E-6210EFF4A56E}"/>
    <cellStyle name="Normal 3 3" xfId="26" xr:uid="{7C7CA1ED-3DA6-4130-96A3-B2C5FBD3DFBF}"/>
    <cellStyle name="Normal 3 3 2" xfId="62" xr:uid="{FB1AAB92-3AB5-4EE7-9F0E-34903C43D5D5}"/>
    <cellStyle name="Normal 3 3 2 2" xfId="86" xr:uid="{941F8D00-3664-4FE2-8B7D-B028CF2B7DD2}"/>
    <cellStyle name="Normal 3 3 3" xfId="44" xr:uid="{B39C5856-589D-49AA-A046-F2957E364B9E}"/>
    <cellStyle name="Normal 3 3 4" xfId="68" xr:uid="{3B37F889-80E9-40FA-AFE1-F44B4631361D}"/>
    <cellStyle name="Normal 3 4" xfId="50" xr:uid="{22514EF7-FB83-45FA-A3FF-50EABF37C349}"/>
    <cellStyle name="Normal 3 4 2" xfId="74" xr:uid="{57A57B34-9F1C-4E10-AB5B-C147D08E51C8}"/>
    <cellStyle name="Normal 3 5" xfId="32" xr:uid="{8F77B3F0-B21D-45B5-808B-125D51D6C01C}"/>
    <cellStyle name="Normal 3 6" xfId="64" xr:uid="{7610EAA5-3457-4F52-8BA2-D43228533456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59" xr:uid="{7A6B8240-14E8-44CC-B9CB-C8913C07FCF8}"/>
    <cellStyle name="Porcentagem 3 2 2 2" xfId="83" xr:uid="{FAAB6C54-C382-4C84-AC9E-F388EC775771}"/>
    <cellStyle name="Porcentagem 3 2 3" xfId="41" xr:uid="{FA81FD15-B46B-4F0D-9DA1-AF9BEF9BB682}"/>
    <cellStyle name="Porcentagem 3 2 4" xfId="67" xr:uid="{6289FB95-5A8B-4630-9068-5C635058A8F9}"/>
    <cellStyle name="Porcentagem 3 3" xfId="27" xr:uid="{30EB36FC-8983-4A6B-8085-C3B0DA0AB292}"/>
    <cellStyle name="Porcentagem 3 3 2" xfId="63" xr:uid="{24087CFB-16F1-4351-872D-379A1296998B}"/>
    <cellStyle name="Porcentagem 3 3 2 2" xfId="87" xr:uid="{BDE05485-4EA1-45C7-BB53-E30822859EEE}"/>
    <cellStyle name="Porcentagem 3 3 3" xfId="45" xr:uid="{D75935C6-F031-4FB1-8969-DF74D5D39EA0}"/>
    <cellStyle name="Porcentagem 3 3 4" xfId="69" xr:uid="{8C27FC73-779E-4B32-819A-461A8886EE29}"/>
    <cellStyle name="Porcentagem 3 4" xfId="52" xr:uid="{1974F8AC-FEF0-461E-9D2F-3A7C9E073B58}"/>
    <cellStyle name="Porcentagem 3 4 2" xfId="76" xr:uid="{1A04421E-FA4F-454E-8489-8D204FC0A41F}"/>
    <cellStyle name="Porcentagem 3 5" xfId="34" xr:uid="{E6DC15AA-E30C-4DF7-BEBD-6640564D4A8A}"/>
    <cellStyle name="Porcentagem 3 6" xfId="65" xr:uid="{F6EEC86E-F52A-42FC-9F65-9B621F6207A3}"/>
    <cellStyle name="Separador de milhares 2" xfId="6" xr:uid="{00000000-0005-0000-0000-000011000000}"/>
    <cellStyle name="Separador de milhares 2 2" xfId="20" xr:uid="{00000000-0005-0000-0000-000012000000}"/>
    <cellStyle name="Separador de milhares 2 2 2" xfId="56" xr:uid="{2E3B015B-FD46-429A-AF2A-0C3DEA4A744B}"/>
    <cellStyle name="Separador de milhares 2 2 2 2" xfId="80" xr:uid="{958512A0-83D3-400B-9A83-C28AC1AE4424}"/>
    <cellStyle name="Separador de milhares 2 2 3" xfId="38" xr:uid="{AFFD4D4C-657A-419F-86DE-8B1EBEF125D7}"/>
    <cellStyle name="Separador de milhares 2 3" xfId="47" xr:uid="{E396AB54-492C-4D6F-832F-EF3381397086}"/>
    <cellStyle name="Separador de milhares 2 3 2" xfId="71" xr:uid="{B80C3F7A-E314-435E-8711-24F3ACD6C60F}"/>
    <cellStyle name="Separador de milhares 2 4" xfId="29" xr:uid="{F72B6C8D-D072-47D6-A739-83C8869D1F78}"/>
    <cellStyle name="Separador de milhares 7" xfId="18" xr:uid="{00000000-0005-0000-0000-000013000000}"/>
    <cellStyle name="Separador de milhares 7 2" xfId="55" xr:uid="{37F4DB05-1A05-4AA3-B16E-F3947F00AC26}"/>
    <cellStyle name="Separador de milhares 7 2 2" xfId="79" xr:uid="{F161B9FF-4539-4272-A3C4-CDF4348633F5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60" xr:uid="{5F552362-9B38-4DAC-BD78-D3081BD5AB47}"/>
    <cellStyle name="Separador de milhares 7 3 2 2 2" xfId="84" xr:uid="{047EEE05-5E92-4360-8728-3AC09D3AA92C}"/>
    <cellStyle name="Separador de milhares 7 3 2 3" xfId="42" xr:uid="{D88D7EE3-4224-4193-857A-261A3F62888F}"/>
    <cellStyle name="Separador de milhares 7 3 2 3 2" xfId="91" xr:uid="{EFC90F6A-6A06-4F91-8A6B-2CF55B067036}"/>
    <cellStyle name="Separador de milhares 7 3 3" xfId="53" xr:uid="{E02C9FD0-9C38-4D6A-9081-F0AFB56705D5}"/>
    <cellStyle name="Separador de milhares 7 3 3 2" xfId="77" xr:uid="{41D72447-5DF2-46CC-8595-3FCCC5C419BB}"/>
    <cellStyle name="Separador de milhares 7 3 4" xfId="35" xr:uid="{A8ADA41C-592F-4873-9984-4FAA60E2496E}"/>
    <cellStyle name="Separador de milhares 7 4" xfId="37" xr:uid="{2A2EB627-ABF7-4862-BC3A-C19C79F63018}"/>
    <cellStyle name="Vírgula" xfId="1" builtinId="3"/>
    <cellStyle name="Vírgula 2" xfId="7" xr:uid="{00000000-0005-0000-0000-000017000000}"/>
    <cellStyle name="Vírgula 2 2" xfId="48" xr:uid="{A32ADA67-C9C4-43BF-A58E-DAF3D89C7A38}"/>
    <cellStyle name="Vírgula 2 2 2" xfId="72" xr:uid="{D15C97C2-52F8-4828-AE99-12C8298DF58B}"/>
    <cellStyle name="Vírgula 2 3" xfId="17" xr:uid="{00000000-0005-0000-0000-000018000000}"/>
    <cellStyle name="Vírgula 2 3 2" xfId="25" xr:uid="{00000000-0005-0000-0000-000019000000}"/>
    <cellStyle name="Vírgula 2 3 2 2" xfId="61" xr:uid="{9DEF6334-CBCD-4E5F-8C5D-19E6BF5EBFF0}"/>
    <cellStyle name="Vírgula 2 3 2 2 2" xfId="85" xr:uid="{65A05878-F1CD-4A4D-A85D-FE3C51709781}"/>
    <cellStyle name="Vírgula 2 3 2 3" xfId="43" xr:uid="{4D198C86-3634-44A7-A559-82A9FCEAE535}"/>
    <cellStyle name="Vírgula 2 3 2 3 2" xfId="90" xr:uid="{6138BEA9-4DE0-4975-85DC-A2AF48F1DF77}"/>
    <cellStyle name="Vírgula 2 3 3" xfId="54" xr:uid="{098C39E3-40E7-44EF-AE2B-A0167E98C726}"/>
    <cellStyle name="Vírgula 2 3 3 2" xfId="78" xr:uid="{CF56353A-2A68-4EFE-ABC6-886CCC9E8D04}"/>
    <cellStyle name="Vírgula 2 3 4" xfId="36" xr:uid="{F0FABF24-28FB-429F-A0F7-857E92C3647B}"/>
    <cellStyle name="Vírgula 2 4" xfId="30" xr:uid="{7FBA9108-B82D-4B39-832F-449B4D17D84E}"/>
    <cellStyle name="Vírgula 3" xfId="46" xr:uid="{55CF2D2C-2755-462E-8023-8C369B07A32D}"/>
    <cellStyle name="Vírgula 3 2" xfId="70" xr:uid="{7CB66967-1F60-4304-B432-BB5CBA16D6EB}"/>
    <cellStyle name="Vírgula 4" xfId="28" xr:uid="{898EC04F-6BF5-41D2-831E-D21FAD20E077}"/>
    <cellStyle name="Vírgula 4 2" xfId="88" xr:uid="{D9A6D27C-97F0-4448-A0F3-22DAF28BB1B8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EAC344"/>
      <color rgb="FF031A34"/>
      <color rgb="FFF2F4FF"/>
      <color rgb="FFD1D5E4"/>
      <color rgb="FFB0B6CA"/>
      <color rgb="FF8F97AF"/>
      <color rgb="FF6E7894"/>
      <color rgb="FF58617A"/>
      <color rgb="FF414B61"/>
      <color rgb="FFC466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15</xdr:row>
      <xdr:rowOff>114300</xdr:rowOff>
    </xdr:from>
    <xdr:to>
      <xdr:col>2</xdr:col>
      <xdr:colOff>572050</xdr:colOff>
      <xdr:row>22</xdr:row>
      <xdr:rowOff>57700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BF8A0D-A0B7-4B41-6FE7-3DD13310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2584450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</xdr:row>
      <xdr:rowOff>57150</xdr:rowOff>
    </xdr:from>
    <xdr:to>
      <xdr:col>4</xdr:col>
      <xdr:colOff>441017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1E0BD8F-59B2-4535-B4B1-67CB0AF21CD3}"/>
            </a:ext>
          </a:extLst>
        </xdr:cNvPr>
        <xdr:cNvGrpSpPr/>
      </xdr:nvGrpSpPr>
      <xdr:grpSpPr>
        <a:xfrm>
          <a:off x="254000" y="234950"/>
          <a:ext cx="2307917" cy="356015"/>
          <a:chOff x="964950" y="6228647"/>
          <a:chExt cx="2317442" cy="349665"/>
        </a:xfrm>
      </xdr:grpSpPr>
      <xdr:pic>
        <xdr:nvPicPr>
          <xdr:cNvPr id="4" name="Imagem 3" descr="Logotipo&#10;&#10;Descrição gerada automaticamente">
            <a:extLst>
              <a:ext uri="{FF2B5EF4-FFF2-40B4-BE49-F238E27FC236}">
                <a16:creationId xmlns:a16="http://schemas.microsoft.com/office/drawing/2014/main" id="{D9976D2C-0F79-8E67-D129-F341054309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95D0B02E-5FA8-7ABD-343C-18FCEAFA64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419099</xdr:colOff>
      <xdr:row>3</xdr:row>
      <xdr:rowOff>49526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725156F-40B7-4AA6-8622-5CBF585DAD86}"/>
            </a:ext>
          </a:extLst>
        </xdr:cNvPr>
        <xdr:cNvGrpSpPr/>
      </xdr:nvGrpSpPr>
      <xdr:grpSpPr>
        <a:xfrm>
          <a:off x="158750" y="152400"/>
          <a:ext cx="2406649" cy="354326"/>
          <a:chOff x="553317" y="1322243"/>
          <a:chExt cx="3258093" cy="58104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D3B6388-7365-F869-9CB5-B11E06639F1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2823731" y="1358095"/>
            <a:ext cx="987679" cy="41364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397C5C4-2C63-3451-39DF-F56FF42A50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2F4FF"/>
              </a:clrFrom>
              <a:clrTo>
                <a:srgbClr val="F2F4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3317" y="1322243"/>
            <a:ext cx="1821872" cy="581040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ED1314E3-6AD9-1EC9-085B-BF06DDCB68FA}"/>
              </a:ext>
            </a:extLst>
          </xdr:cNvPr>
          <xdr:cNvCxnSpPr/>
        </xdr:nvCxnSpPr>
        <xdr:spPr bwMode="auto">
          <a:xfrm>
            <a:off x="2532785" y="1411432"/>
            <a:ext cx="0" cy="43728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59C4C52-D5D0-4374-8F5F-D333DA9E5FAD}"/>
            </a:ext>
          </a:extLst>
        </xdr:cNvPr>
        <xdr:cNvGrpSpPr/>
      </xdr:nvGrpSpPr>
      <xdr:grpSpPr>
        <a:xfrm>
          <a:off x="254000" y="228600"/>
          <a:ext cx="2307917" cy="35601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3E13B0FF-A81F-A22C-89BC-117C533893C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959AD99B-5805-FC9F-266E-9D94445F95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CB672C8-8D2C-428F-9A99-04218CFF0892}"/>
            </a:ext>
          </a:extLst>
        </xdr:cNvPr>
        <xdr:cNvGrpSpPr/>
      </xdr:nvGrpSpPr>
      <xdr:grpSpPr>
        <a:xfrm>
          <a:off x="26035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C3195AC5-F669-C6F8-C750-E9BDD343E0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750A57B1-5722-8CEA-18B1-B6F90F20229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43630106-397D-4388-92BC-36BA2B57B2CB}"/>
            </a:ext>
          </a:extLst>
        </xdr:cNvPr>
        <xdr:cNvGrpSpPr/>
      </xdr:nvGrpSpPr>
      <xdr:grpSpPr>
        <a:xfrm>
          <a:off x="247650" y="2349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A9E631D5-DA3D-51A5-52ED-B6931141694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5" name="Imagem 4" descr="Uma imagem contendo Forma&#10;&#10;Descrição gerada automaticamente">
            <a:extLst>
              <a:ext uri="{FF2B5EF4-FFF2-40B4-BE49-F238E27FC236}">
                <a16:creationId xmlns:a16="http://schemas.microsoft.com/office/drawing/2014/main" id="{C89ED27C-7FD2-E95A-A5BB-12D33F1D69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44450</xdr:rowOff>
    </xdr:from>
    <xdr:to>
      <xdr:col>1</xdr:col>
      <xdr:colOff>2365067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2AC74715-468B-4615-BCB7-38DF19221854}"/>
            </a:ext>
          </a:extLst>
        </xdr:cNvPr>
        <xdr:cNvGrpSpPr/>
      </xdr:nvGrpSpPr>
      <xdr:grpSpPr>
        <a:xfrm>
          <a:off x="254000" y="2222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FCD824A-9FCF-91A9-492D-B33CAD0D8E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ED15242-0EC2-334F-25D8-8F26B89C01F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50800</xdr:rowOff>
    </xdr:from>
    <xdr:to>
      <xdr:col>1</xdr:col>
      <xdr:colOff>2365067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6B15850-11B4-47AE-88EF-FC3C6529F2A3}"/>
            </a:ext>
          </a:extLst>
        </xdr:cNvPr>
        <xdr:cNvGrpSpPr/>
      </xdr:nvGrpSpPr>
      <xdr:grpSpPr>
        <a:xfrm>
          <a:off x="25400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0E1F65F-D1F7-C254-B83F-1A88F24CF3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F653027B-B703-70CD-D5FB-77C87121DA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2371417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37A19582-441E-4C37-8D90-F667C9024653}"/>
            </a:ext>
          </a:extLst>
        </xdr:cNvPr>
        <xdr:cNvGrpSpPr/>
      </xdr:nvGrpSpPr>
      <xdr:grpSpPr>
        <a:xfrm>
          <a:off x="260350" y="22860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589265D4-9AEC-6DDD-47A4-3B516D1CC30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022FD22D-BF66-B0CA-26E2-38C0776CA87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2358717</xdr:colOff>
      <xdr:row>3</xdr:row>
      <xdr:rowOff>95665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9EE93BEA-1336-42B3-BBBD-E4E2E357F42E}"/>
            </a:ext>
          </a:extLst>
        </xdr:cNvPr>
        <xdr:cNvGrpSpPr/>
      </xdr:nvGrpSpPr>
      <xdr:grpSpPr>
        <a:xfrm>
          <a:off x="247650" y="215900"/>
          <a:ext cx="2307917" cy="356015"/>
          <a:chOff x="964950" y="6228647"/>
          <a:chExt cx="2317442" cy="349665"/>
        </a:xfrm>
      </xdr:grpSpPr>
      <xdr:pic>
        <xdr:nvPicPr>
          <xdr:cNvPr id="7" name="Imagem 6" descr="Logotipo&#10;&#10;Descrição gerada automaticamente">
            <a:extLst>
              <a:ext uri="{FF2B5EF4-FFF2-40B4-BE49-F238E27FC236}">
                <a16:creationId xmlns:a16="http://schemas.microsoft.com/office/drawing/2014/main" id="{0615F619-47A6-0891-21AF-ECAF46F419E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A1BABF4F-D851-A5CC-5611-5ADBFE6A3A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2365067</xdr:colOff>
      <xdr:row>3</xdr:row>
      <xdr:rowOff>57565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CBDE8E9-5884-45D5-BD30-66BEBD91CFF1}"/>
            </a:ext>
          </a:extLst>
        </xdr:cNvPr>
        <xdr:cNvGrpSpPr/>
      </xdr:nvGrpSpPr>
      <xdr:grpSpPr>
        <a:xfrm>
          <a:off x="254000" y="234950"/>
          <a:ext cx="2307917" cy="35601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3EB25EF7-5802-95B1-5EA7-CAEBEAD1F24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8" name="Imagem 7" descr="Uma imagem contendo Forma&#10;&#10;Descrição gerada automaticamente">
            <a:extLst>
              <a:ext uri="{FF2B5EF4-FFF2-40B4-BE49-F238E27FC236}">
                <a16:creationId xmlns:a16="http://schemas.microsoft.com/office/drawing/2014/main" id="{C3B2A873-99A7-854E-D3FA-3A8575EE47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1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F8068F0-AB1A-44E1-A0BC-F3D910376BE4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r.br@telefonica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zoomScaleNormal="100" workbookViewId="0"/>
  </sheetViews>
  <sheetFormatPr defaultColWidth="0" defaultRowHeight="0" customHeight="1" zeroHeight="1" x14ac:dyDescent="0.25"/>
  <cols>
    <col min="1" max="1" width="2.81640625" style="18" customWidth="1"/>
    <col min="2" max="6" width="9.1796875" style="18" customWidth="1"/>
    <col min="7" max="7" width="19.81640625" style="18" customWidth="1"/>
    <col min="8" max="8" width="2.81640625" style="18" customWidth="1"/>
    <col min="9" max="9" width="9.1796875" style="18" hidden="1" customWidth="1"/>
    <col min="10" max="11" width="2.81640625" style="18" hidden="1" customWidth="1"/>
    <col min="12" max="12" width="0" style="18" hidden="1" customWidth="1"/>
    <col min="13" max="13" width="9.1796875" style="18" hidden="1" customWidth="1"/>
    <col min="14" max="15" width="2.81640625" style="18" hidden="1" customWidth="1"/>
    <col min="16" max="16" width="9.1796875" style="18" hidden="1" customWidth="1"/>
    <col min="17" max="18" width="2.81640625" style="18" hidden="1" customWidth="1"/>
    <col min="19" max="16384" width="9.1796875" style="18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2"/>
    </row>
    <row r="4" spans="2:7" ht="14.25" customHeight="1" x14ac:dyDescent="0.25"/>
    <row r="5" spans="2:7" ht="7.5" customHeight="1" x14ac:dyDescent="0.25"/>
    <row r="6" spans="2:7" ht="14.25" customHeight="1" x14ac:dyDescent="0.25">
      <c r="B6" s="30"/>
      <c r="C6" s="31"/>
      <c r="D6" s="31"/>
      <c r="E6" s="31"/>
      <c r="F6" s="31"/>
      <c r="G6" s="31"/>
    </row>
    <row r="7" spans="2:7" ht="9.75" customHeight="1" x14ac:dyDescent="0.25">
      <c r="B7" s="196" t="s">
        <v>294</v>
      </c>
      <c r="C7" s="196"/>
      <c r="D7" s="196"/>
      <c r="E7" s="196"/>
      <c r="F7" s="196"/>
    </row>
    <row r="8" spans="2:7" ht="14.25" customHeight="1" x14ac:dyDescent="0.25">
      <c r="B8" s="196"/>
      <c r="C8" s="196"/>
      <c r="D8" s="196"/>
      <c r="E8" s="196"/>
      <c r="F8" s="196"/>
      <c r="G8" s="19"/>
    </row>
    <row r="9" spans="2:7" ht="14.25" customHeight="1" x14ac:dyDescent="0.25">
      <c r="B9" s="196"/>
      <c r="C9" s="196"/>
      <c r="D9" s="196"/>
      <c r="E9" s="196"/>
      <c r="F9" s="196"/>
    </row>
    <row r="10" spans="2:7" ht="14.25" customHeight="1" x14ac:dyDescent="0.25">
      <c r="B10" s="196"/>
      <c r="C10" s="196"/>
      <c r="D10" s="196"/>
      <c r="E10" s="196"/>
      <c r="F10" s="196"/>
      <c r="G10" s="19"/>
    </row>
    <row r="11" spans="2:7" ht="14.25" customHeight="1" x14ac:dyDescent="0.25">
      <c r="B11" s="196"/>
      <c r="C11" s="196"/>
      <c r="D11" s="196"/>
      <c r="E11" s="196"/>
      <c r="F11" s="196"/>
    </row>
    <row r="12" spans="2:7" ht="14.25" customHeight="1" x14ac:dyDescent="0.25">
      <c r="B12" s="196"/>
      <c r="C12" s="196"/>
      <c r="D12" s="196"/>
      <c r="E12" s="196"/>
      <c r="F12" s="196"/>
    </row>
    <row r="13" spans="2:7" ht="14.25" customHeight="1" x14ac:dyDescent="0.25">
      <c r="B13" s="196"/>
      <c r="C13" s="196"/>
      <c r="D13" s="196"/>
      <c r="E13" s="196"/>
      <c r="F13" s="196"/>
    </row>
    <row r="14" spans="2:7" ht="14.25" customHeight="1" x14ac:dyDescent="0.25">
      <c r="G14" s="8"/>
    </row>
    <row r="15" spans="2:7" ht="14.25" customHeight="1" x14ac:dyDescent="0.25">
      <c r="B15" s="18" t="s">
        <v>170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0" t="s">
        <v>174</v>
      </c>
    </row>
    <row r="25" spans="2:7" ht="14.25" customHeight="1" x14ac:dyDescent="0.25">
      <c r="B25" s="20" t="s">
        <v>41</v>
      </c>
    </row>
    <row r="26" spans="2:7" ht="7.5" customHeight="1" x14ac:dyDescent="0.25">
      <c r="B26" s="21"/>
      <c r="C26" s="21"/>
      <c r="D26" s="21"/>
      <c r="E26" s="21"/>
      <c r="F26" s="21"/>
      <c r="G26" s="21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5" r:id="rId1" xr:uid="{00000000-0004-0000-0000-000001000000}"/>
  </hyperlinks>
  <pageMargins left="0.7" right="0.7" top="0.75" bottom="0.75" header="0.3" footer="0.3"/>
  <pageSetup paperSize="9" orientation="landscape" r:id="rId2"/>
  <headerFooter>
    <oddFooter>&amp;L&amp;1#&amp;"Arial"&amp;7&amp;K000000***Este documento está clasificado como PUBLICO por TELEFÓNICA. ***This document is classified as PUBLIC by TELEFÓNICA.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22D40-8D22-4495-A316-4DBFC0D0B053}">
  <dimension ref="A1:IV214"/>
  <sheetViews>
    <sheetView showGridLines="0" showRowColHeaders="0" zoomScaleNormal="100" workbookViewId="0">
      <selection activeCell="J3" sqref="J3"/>
    </sheetView>
  </sheetViews>
  <sheetFormatPr defaultColWidth="0" defaultRowHeight="12" x14ac:dyDescent="0.3"/>
  <cols>
    <col min="1" max="1" width="2.26953125" style="156" customWidth="1"/>
    <col min="2" max="2" width="15.7265625" style="156" customWidth="1"/>
    <col min="3" max="4" width="12.7265625" style="156" customWidth="1"/>
    <col min="5" max="6" width="15.7265625" style="156" customWidth="1"/>
    <col min="7" max="7" width="10.7265625" style="156" customWidth="1"/>
    <col min="8" max="9" width="15.7265625" style="156" customWidth="1"/>
    <col min="10" max="10" width="12.7265625" style="156" customWidth="1"/>
    <col min="11" max="11" width="2.7265625" style="156" customWidth="1"/>
    <col min="12" max="236" width="0" style="156" hidden="1" customWidth="1"/>
    <col min="237" max="237" width="8" style="156" hidden="1" customWidth="1"/>
    <col min="238" max="238" width="21.81640625" style="156" hidden="1" customWidth="1"/>
    <col min="239" max="245" width="0" style="156" hidden="1" customWidth="1"/>
    <col min="246" max="246" width="8" style="156" hidden="1" customWidth="1"/>
    <col min="247" max="247" width="21.81640625" style="156" hidden="1" customWidth="1"/>
    <col min="248" max="254" width="0" style="156" hidden="1" customWidth="1"/>
    <col min="255" max="255" width="8" style="156" hidden="1" customWidth="1"/>
    <col min="256" max="256" width="21.81640625" style="156" hidden="1" customWidth="1"/>
    <col min="257" max="16384" width="9.1796875" style="156" hidden="1"/>
  </cols>
  <sheetData>
    <row r="1" spans="2:11" x14ac:dyDescent="0.3">
      <c r="B1" s="155"/>
      <c r="C1" s="155"/>
      <c r="D1" s="155"/>
      <c r="E1" s="155"/>
      <c r="F1" s="155"/>
      <c r="G1" s="155"/>
      <c r="H1" s="155"/>
      <c r="I1" s="155"/>
      <c r="J1" s="155"/>
    </row>
    <row r="2" spans="2:11" x14ac:dyDescent="0.3">
      <c r="B2" s="155"/>
      <c r="C2" s="155"/>
      <c r="D2" s="155"/>
      <c r="E2" s="155"/>
      <c r="F2" s="155"/>
      <c r="G2" s="155"/>
      <c r="H2" s="155"/>
      <c r="I2" s="155"/>
      <c r="J2" s="155"/>
    </row>
    <row r="3" spans="2:11" x14ac:dyDescent="0.3">
      <c r="B3" s="155"/>
      <c r="C3" s="155"/>
      <c r="D3" s="155"/>
      <c r="E3" s="155"/>
      <c r="F3" s="155"/>
      <c r="G3" s="155"/>
      <c r="H3" s="155"/>
      <c r="I3" s="155"/>
      <c r="J3" s="155"/>
    </row>
    <row r="4" spans="2:11" x14ac:dyDescent="0.3">
      <c r="B4" s="155"/>
      <c r="C4" s="155"/>
      <c r="D4" s="155"/>
      <c r="E4" s="157"/>
      <c r="F4" s="155"/>
      <c r="G4" s="155"/>
      <c r="H4" s="155"/>
      <c r="I4" s="155"/>
      <c r="J4" s="155"/>
    </row>
    <row r="5" spans="2:11" ht="12.5" thickBot="1" x14ac:dyDescent="0.35">
      <c r="B5" s="158"/>
      <c r="C5" s="158"/>
      <c r="D5" s="158"/>
      <c r="E5" s="158"/>
      <c r="F5" s="158"/>
      <c r="G5" s="158"/>
      <c r="H5" s="158"/>
      <c r="I5" s="158"/>
      <c r="J5" s="158"/>
    </row>
    <row r="6" spans="2:11" x14ac:dyDescent="0.3">
      <c r="B6" s="159"/>
      <c r="C6" s="159"/>
      <c r="D6" s="159"/>
      <c r="E6" s="159"/>
      <c r="F6" s="159"/>
      <c r="G6" s="159"/>
      <c r="H6" s="159"/>
      <c r="I6" s="159"/>
      <c r="J6" s="159"/>
    </row>
    <row r="7" spans="2:11" x14ac:dyDescent="0.3">
      <c r="H7" s="160"/>
      <c r="J7" s="161"/>
    </row>
    <row r="8" spans="2:11" ht="18.5" x14ac:dyDescent="0.3">
      <c r="B8" s="197" t="s">
        <v>296</v>
      </c>
      <c r="C8" s="197"/>
      <c r="D8" s="197"/>
      <c r="E8" s="197"/>
      <c r="F8" s="197"/>
      <c r="G8" s="197"/>
      <c r="H8" s="197"/>
      <c r="I8" s="197"/>
      <c r="J8" s="197"/>
      <c r="K8" s="163"/>
    </row>
    <row r="9" spans="2:11" ht="18.5" x14ac:dyDescent="0.3">
      <c r="B9" s="162"/>
      <c r="C9" s="162"/>
      <c r="D9" s="162"/>
      <c r="E9" s="162"/>
      <c r="F9" s="162"/>
      <c r="G9" s="162"/>
      <c r="H9" s="162"/>
      <c r="I9" s="162"/>
      <c r="J9" s="162"/>
      <c r="K9" s="163"/>
    </row>
    <row r="10" spans="2:11" x14ac:dyDescent="0.3">
      <c r="B10" s="198">
        <v>2025</v>
      </c>
      <c r="C10" s="198" t="s">
        <v>48</v>
      </c>
      <c r="D10" s="198" t="s">
        <v>49</v>
      </c>
      <c r="E10" s="198" t="s">
        <v>286</v>
      </c>
      <c r="F10" s="198" t="s">
        <v>287</v>
      </c>
      <c r="G10" s="198" t="s">
        <v>59</v>
      </c>
      <c r="H10" s="198" t="s">
        <v>288</v>
      </c>
      <c r="I10" s="198" t="s">
        <v>289</v>
      </c>
      <c r="J10" s="198" t="s">
        <v>50</v>
      </c>
      <c r="K10" s="163"/>
    </row>
    <row r="11" spans="2:11" x14ac:dyDescent="0.3">
      <c r="B11" s="199"/>
      <c r="C11" s="199"/>
      <c r="D11" s="199"/>
      <c r="E11" s="199"/>
      <c r="F11" s="199"/>
      <c r="G11" s="199"/>
      <c r="H11" s="199"/>
      <c r="I11" s="199"/>
      <c r="J11" s="199"/>
      <c r="K11" s="163"/>
    </row>
    <row r="12" spans="2:11" ht="28.5" customHeight="1" x14ac:dyDescent="0.3">
      <c r="B12" s="164" t="s">
        <v>297</v>
      </c>
      <c r="C12" s="165">
        <v>45789</v>
      </c>
      <c r="D12" s="165">
        <v>45799</v>
      </c>
      <c r="E12" s="132">
        <v>500</v>
      </c>
      <c r="F12" s="132">
        <v>425</v>
      </c>
      <c r="G12" s="166" t="s">
        <v>52</v>
      </c>
      <c r="H12" s="167">
        <v>0.15431700817999999</v>
      </c>
      <c r="I12" s="167">
        <v>0.13116945695000001</v>
      </c>
      <c r="J12" s="165" t="s">
        <v>291</v>
      </c>
      <c r="K12" s="163"/>
    </row>
    <row r="13" spans="2:11" ht="24" x14ac:dyDescent="0.3">
      <c r="B13" s="168" t="s">
        <v>298</v>
      </c>
      <c r="C13" s="169">
        <v>45748</v>
      </c>
      <c r="D13" s="170">
        <v>45758</v>
      </c>
      <c r="E13" s="133">
        <v>240</v>
      </c>
      <c r="F13" s="133">
        <v>204</v>
      </c>
      <c r="G13" s="171" t="s">
        <v>52</v>
      </c>
      <c r="H13" s="172">
        <v>0.14814432785000001</v>
      </c>
      <c r="I13" s="172">
        <v>0.12592267868000001</v>
      </c>
      <c r="J13" s="169" t="s">
        <v>291</v>
      </c>
      <c r="K13" s="163"/>
    </row>
    <row r="14" spans="2:11" ht="28.5" customHeight="1" x14ac:dyDescent="0.3">
      <c r="B14" s="164" t="s">
        <v>298</v>
      </c>
      <c r="C14" s="165">
        <v>45729</v>
      </c>
      <c r="D14" s="165">
        <v>45740</v>
      </c>
      <c r="E14" s="132">
        <v>200</v>
      </c>
      <c r="F14" s="132">
        <v>170</v>
      </c>
      <c r="G14" s="166" t="s">
        <v>52</v>
      </c>
      <c r="H14" s="167">
        <v>0.12345360441</v>
      </c>
      <c r="I14" s="167">
        <v>0.10493556375</v>
      </c>
      <c r="J14" s="165" t="s">
        <v>291</v>
      </c>
      <c r="K14" s="163"/>
    </row>
    <row r="15" spans="2:11" ht="24" x14ac:dyDescent="0.3">
      <c r="B15" s="168" t="s">
        <v>290</v>
      </c>
      <c r="C15" s="169">
        <v>45701</v>
      </c>
      <c r="D15" s="170">
        <v>45712</v>
      </c>
      <c r="E15" s="133">
        <v>180</v>
      </c>
      <c r="F15" s="133">
        <v>153</v>
      </c>
      <c r="G15" s="171" t="s">
        <v>52</v>
      </c>
      <c r="H15" s="172">
        <v>0.11093237960000001</v>
      </c>
      <c r="I15" s="172">
        <v>9.4292522660000003E-2</v>
      </c>
      <c r="J15" s="169" t="s">
        <v>291</v>
      </c>
      <c r="K15" s="163"/>
    </row>
    <row r="16" spans="2:11" ht="28.5" customHeight="1" x14ac:dyDescent="0.3">
      <c r="B16" s="164" t="s">
        <v>187</v>
      </c>
      <c r="C16" s="165">
        <v>45601</v>
      </c>
      <c r="D16" s="165">
        <v>45715</v>
      </c>
      <c r="E16" s="132">
        <v>2000</v>
      </c>
      <c r="F16" s="132">
        <v>2000</v>
      </c>
      <c r="G16" s="166" t="s">
        <v>52</v>
      </c>
      <c r="H16" s="167">
        <v>1.23337023478</v>
      </c>
      <c r="I16" s="167">
        <v>1.23337023478</v>
      </c>
      <c r="J16" s="165">
        <v>45853</v>
      </c>
      <c r="K16" s="163"/>
    </row>
    <row r="17" spans="2:11" ht="18.5" x14ac:dyDescent="0.3">
      <c r="B17" s="162"/>
      <c r="C17" s="162"/>
      <c r="D17" s="162"/>
      <c r="E17" s="173"/>
      <c r="F17" s="162"/>
      <c r="G17" s="162"/>
      <c r="H17" s="173"/>
      <c r="I17" s="173"/>
      <c r="J17" s="162"/>
      <c r="K17" s="163"/>
    </row>
    <row r="18" spans="2:11" x14ac:dyDescent="0.3">
      <c r="B18" s="198">
        <v>2024</v>
      </c>
      <c r="C18" s="198" t="s">
        <v>48</v>
      </c>
      <c r="D18" s="198" t="s">
        <v>49</v>
      </c>
      <c r="E18" s="198" t="s">
        <v>286</v>
      </c>
      <c r="F18" s="198" t="s">
        <v>287</v>
      </c>
      <c r="G18" s="198" t="s">
        <v>59</v>
      </c>
      <c r="H18" s="198" t="s">
        <v>288</v>
      </c>
      <c r="I18" s="198" t="s">
        <v>289</v>
      </c>
      <c r="J18" s="198" t="s">
        <v>50</v>
      </c>
      <c r="K18" s="163"/>
    </row>
    <row r="19" spans="2:11" x14ac:dyDescent="0.3">
      <c r="B19" s="199"/>
      <c r="C19" s="199"/>
      <c r="D19" s="199"/>
      <c r="E19" s="199"/>
      <c r="F19" s="199"/>
      <c r="G19" s="199"/>
      <c r="H19" s="199"/>
      <c r="I19" s="199"/>
      <c r="J19" s="199"/>
      <c r="K19" s="163"/>
    </row>
    <row r="20" spans="2:11" ht="28.5" customHeight="1" x14ac:dyDescent="0.3">
      <c r="B20" s="164" t="s">
        <v>292</v>
      </c>
      <c r="C20" s="165">
        <v>45638</v>
      </c>
      <c r="D20" s="165">
        <v>45652</v>
      </c>
      <c r="E20" s="132">
        <v>1200</v>
      </c>
      <c r="F20" s="132">
        <v>1020</v>
      </c>
      <c r="G20" s="166" t="s">
        <v>52</v>
      </c>
      <c r="H20" s="167">
        <v>0.73769769041</v>
      </c>
      <c r="I20" s="167">
        <v>0.62704303684999996</v>
      </c>
      <c r="J20" s="165">
        <v>45755</v>
      </c>
      <c r="K20" s="163"/>
    </row>
    <row r="21" spans="2:11" ht="24" x14ac:dyDescent="0.3">
      <c r="B21" s="168" t="s">
        <v>270</v>
      </c>
      <c r="C21" s="169">
        <v>45518</v>
      </c>
      <c r="D21" s="170">
        <v>45530</v>
      </c>
      <c r="E21" s="133">
        <v>400</v>
      </c>
      <c r="F21" s="133">
        <v>340</v>
      </c>
      <c r="G21" s="171" t="s">
        <v>52</v>
      </c>
      <c r="H21" s="172">
        <v>0.24416460273000001</v>
      </c>
      <c r="I21" s="172">
        <v>0.20753991231999999</v>
      </c>
      <c r="J21" s="169">
        <v>45755</v>
      </c>
      <c r="K21" s="163"/>
    </row>
    <row r="22" spans="2:11" ht="28.5" customHeight="1" x14ac:dyDescent="0.3">
      <c r="B22" s="164" t="s">
        <v>207</v>
      </c>
      <c r="C22" s="165">
        <v>45488</v>
      </c>
      <c r="D22" s="165">
        <v>45499</v>
      </c>
      <c r="E22" s="132">
        <v>650</v>
      </c>
      <c r="F22" s="132">
        <v>552.5</v>
      </c>
      <c r="G22" s="166" t="s">
        <v>52</v>
      </c>
      <c r="H22" s="167">
        <v>0.39562415243999999</v>
      </c>
      <c r="I22" s="167">
        <v>0.33628052956999999</v>
      </c>
      <c r="J22" s="165">
        <v>45755</v>
      </c>
      <c r="K22" s="163"/>
    </row>
    <row r="23" spans="2:11" ht="24" x14ac:dyDescent="0.3">
      <c r="B23" s="168" t="s">
        <v>209</v>
      </c>
      <c r="C23" s="169">
        <v>45457</v>
      </c>
      <c r="D23" s="170">
        <v>45469</v>
      </c>
      <c r="E23" s="133">
        <v>175</v>
      </c>
      <c r="F23" s="133">
        <v>148.75</v>
      </c>
      <c r="G23" s="171" t="s">
        <v>52</v>
      </c>
      <c r="H23" s="172">
        <v>0.10622650585</v>
      </c>
      <c r="I23" s="172">
        <v>9.0292529969999993E-2</v>
      </c>
      <c r="J23" s="169">
        <v>45643</v>
      </c>
      <c r="K23" s="163"/>
    </row>
    <row r="24" spans="2:11" ht="28.5" customHeight="1" x14ac:dyDescent="0.3">
      <c r="B24" s="164" t="s">
        <v>185</v>
      </c>
      <c r="C24" s="165">
        <v>45398</v>
      </c>
      <c r="D24" s="165">
        <v>45411</v>
      </c>
      <c r="E24" s="132">
        <v>380</v>
      </c>
      <c r="F24" s="132">
        <v>323</v>
      </c>
      <c r="G24" s="166" t="s">
        <v>52</v>
      </c>
      <c r="H24" s="167">
        <v>0.23009418789</v>
      </c>
      <c r="I24" s="167">
        <v>0.1955800597</v>
      </c>
      <c r="J24" s="165">
        <v>45643</v>
      </c>
      <c r="K24" s="163"/>
    </row>
    <row r="25" spans="2:11" ht="24" x14ac:dyDescent="0.3">
      <c r="B25" s="168" t="s">
        <v>186</v>
      </c>
      <c r="C25" s="169">
        <v>45365</v>
      </c>
      <c r="D25" s="170">
        <v>45379</v>
      </c>
      <c r="E25" s="133">
        <v>300</v>
      </c>
      <c r="F25" s="133">
        <v>255</v>
      </c>
      <c r="G25" s="171" t="s">
        <v>52</v>
      </c>
      <c r="H25" s="172">
        <v>0.18153388831</v>
      </c>
      <c r="I25" s="172">
        <v>0.15430380505999999</v>
      </c>
      <c r="J25" s="169">
        <v>45643</v>
      </c>
      <c r="K25" s="163"/>
    </row>
    <row r="26" spans="2:11" ht="28.5" customHeight="1" x14ac:dyDescent="0.3">
      <c r="B26" s="164" t="s">
        <v>187</v>
      </c>
      <c r="C26" s="165" t="s">
        <v>293</v>
      </c>
      <c r="D26" s="165">
        <v>45392</v>
      </c>
      <c r="E26" s="132">
        <v>1500</v>
      </c>
      <c r="F26" s="132">
        <v>1500</v>
      </c>
      <c r="G26" s="166" t="s">
        <v>52</v>
      </c>
      <c r="H26" s="167">
        <v>0.90766944152999995</v>
      </c>
      <c r="I26" s="167">
        <v>0.90766944152999995</v>
      </c>
      <c r="J26" s="165">
        <v>45483</v>
      </c>
      <c r="K26" s="163"/>
    </row>
    <row r="27" spans="2:11" ht="18.5" x14ac:dyDescent="0.3">
      <c r="B27" s="162"/>
      <c r="C27" s="162"/>
      <c r="D27" s="162"/>
      <c r="E27" s="162"/>
      <c r="F27" s="162"/>
      <c r="G27" s="162"/>
      <c r="H27" s="173"/>
      <c r="I27" s="173"/>
      <c r="J27" s="162"/>
      <c r="K27" s="163"/>
    </row>
    <row r="28" spans="2:11" ht="12.5" customHeight="1" x14ac:dyDescent="0.3">
      <c r="B28" s="198">
        <v>2023</v>
      </c>
      <c r="C28" s="198" t="s">
        <v>48</v>
      </c>
      <c r="D28" s="198" t="s">
        <v>49</v>
      </c>
      <c r="E28" s="198" t="s">
        <v>286</v>
      </c>
      <c r="F28" s="198" t="s">
        <v>287</v>
      </c>
      <c r="G28" s="198" t="s">
        <v>59</v>
      </c>
      <c r="H28" s="198" t="s">
        <v>288</v>
      </c>
      <c r="I28" s="198" t="s">
        <v>289</v>
      </c>
      <c r="J28" s="198" t="s">
        <v>50</v>
      </c>
      <c r="K28" s="163"/>
    </row>
    <row r="29" spans="2:11" x14ac:dyDescent="0.3">
      <c r="B29" s="199"/>
      <c r="C29" s="199"/>
      <c r="D29" s="199"/>
      <c r="E29" s="199"/>
      <c r="F29" s="199"/>
      <c r="G29" s="199"/>
      <c r="H29" s="199"/>
      <c r="I29" s="199"/>
      <c r="J29" s="199"/>
      <c r="K29" s="163"/>
    </row>
    <row r="30" spans="2:11" ht="24" customHeight="1" x14ac:dyDescent="0.3">
      <c r="B30" s="168" t="s">
        <v>180</v>
      </c>
      <c r="C30" s="169">
        <v>45274</v>
      </c>
      <c r="D30" s="170">
        <v>45286</v>
      </c>
      <c r="E30" s="133">
        <v>850</v>
      </c>
      <c r="F30" s="133">
        <v>722.5</v>
      </c>
      <c r="G30" s="171" t="s">
        <v>52</v>
      </c>
      <c r="H30" s="172">
        <v>0.51434601687000003</v>
      </c>
      <c r="I30" s="172">
        <v>0.43719411434</v>
      </c>
      <c r="J30" s="169">
        <v>45405</v>
      </c>
      <c r="K30" s="163"/>
    </row>
    <row r="31" spans="2:11" ht="24" x14ac:dyDescent="0.3">
      <c r="B31" s="164" t="s">
        <v>188</v>
      </c>
      <c r="C31" s="165">
        <v>45209</v>
      </c>
      <c r="D31" s="165">
        <v>45222</v>
      </c>
      <c r="E31" s="132">
        <v>150</v>
      </c>
      <c r="F31" s="132">
        <v>127.5</v>
      </c>
      <c r="G31" s="166" t="s">
        <v>52</v>
      </c>
      <c r="H31" s="167">
        <v>9.0574966339999993E-2</v>
      </c>
      <c r="I31" s="167">
        <v>7.6988721390000001E-2</v>
      </c>
      <c r="J31" s="165">
        <v>45405</v>
      </c>
      <c r="K31" s="163"/>
    </row>
    <row r="32" spans="2:11" ht="24" customHeight="1" x14ac:dyDescent="0.3">
      <c r="B32" s="168" t="s">
        <v>189</v>
      </c>
      <c r="C32" s="169">
        <v>45180</v>
      </c>
      <c r="D32" s="170">
        <v>45191</v>
      </c>
      <c r="E32" s="133">
        <v>200</v>
      </c>
      <c r="F32" s="133">
        <v>170</v>
      </c>
      <c r="G32" s="171" t="s">
        <v>52</v>
      </c>
      <c r="H32" s="172">
        <v>0.12073237961</v>
      </c>
      <c r="I32" s="172">
        <v>0.10262252266999999</v>
      </c>
      <c r="J32" s="169">
        <v>45405</v>
      </c>
      <c r="K32" s="163"/>
    </row>
    <row r="33" spans="2:11" ht="24" x14ac:dyDescent="0.3">
      <c r="B33" s="164" t="s">
        <v>189</v>
      </c>
      <c r="C33" s="165">
        <v>45153</v>
      </c>
      <c r="D33" s="165">
        <v>45169</v>
      </c>
      <c r="E33" s="132">
        <v>265</v>
      </c>
      <c r="F33" s="132">
        <v>225.25</v>
      </c>
      <c r="G33" s="166" t="s">
        <v>52</v>
      </c>
      <c r="H33" s="167">
        <v>0.15997040299000001</v>
      </c>
      <c r="I33" s="167">
        <v>0.13597484254</v>
      </c>
      <c r="J33" s="165">
        <v>45405</v>
      </c>
      <c r="K33" s="163"/>
    </row>
    <row r="34" spans="2:11" ht="24" customHeight="1" x14ac:dyDescent="0.3">
      <c r="B34" s="168" t="s">
        <v>172</v>
      </c>
      <c r="C34" s="169">
        <v>45124</v>
      </c>
      <c r="D34" s="170">
        <v>45138</v>
      </c>
      <c r="E34" s="133">
        <v>405</v>
      </c>
      <c r="F34" s="133">
        <v>344.25</v>
      </c>
      <c r="G34" s="171" t="s">
        <v>52</v>
      </c>
      <c r="H34" s="172">
        <v>0.24425856211999999</v>
      </c>
      <c r="I34" s="172">
        <v>0.20761977780999999</v>
      </c>
      <c r="J34" s="169">
        <v>45405</v>
      </c>
      <c r="K34" s="163"/>
    </row>
    <row r="35" spans="2:11" ht="24" x14ac:dyDescent="0.3">
      <c r="B35" s="164" t="s">
        <v>173</v>
      </c>
      <c r="C35" s="165">
        <v>45061</v>
      </c>
      <c r="D35" s="165">
        <v>45077</v>
      </c>
      <c r="E35" s="132">
        <v>320</v>
      </c>
      <c r="F35" s="132">
        <v>272</v>
      </c>
      <c r="G35" s="166" t="s">
        <v>52</v>
      </c>
      <c r="H35" s="167">
        <v>0.19278174178999999</v>
      </c>
      <c r="I35" s="167">
        <v>0.16386448053</v>
      </c>
      <c r="J35" s="165">
        <v>45405</v>
      </c>
      <c r="K35" s="163"/>
    </row>
    <row r="36" spans="2:11" ht="24" x14ac:dyDescent="0.3">
      <c r="B36" s="168" t="s">
        <v>169</v>
      </c>
      <c r="C36" s="169">
        <v>45000</v>
      </c>
      <c r="D36" s="170">
        <v>45016</v>
      </c>
      <c r="E36" s="133">
        <v>290</v>
      </c>
      <c r="F36" s="133">
        <v>246.5</v>
      </c>
      <c r="G36" s="171" t="s">
        <v>52</v>
      </c>
      <c r="H36" s="172">
        <v>0.17452594815</v>
      </c>
      <c r="I36" s="172">
        <v>0.14834705593</v>
      </c>
      <c r="J36" s="169">
        <v>45217</v>
      </c>
      <c r="K36" s="163"/>
    </row>
    <row r="37" spans="2:11" ht="24" x14ac:dyDescent="0.3">
      <c r="B37" s="164" t="s">
        <v>151</v>
      </c>
      <c r="C37" s="165">
        <v>44972</v>
      </c>
      <c r="D37" s="165">
        <v>44985</v>
      </c>
      <c r="E37" s="132">
        <v>106</v>
      </c>
      <c r="F37" s="132">
        <v>90.1</v>
      </c>
      <c r="G37" s="166" t="s">
        <v>52</v>
      </c>
      <c r="H37" s="167">
        <v>6.3771752720000005E-2</v>
      </c>
      <c r="I37" s="167">
        <v>5.4205989810000001E-2</v>
      </c>
      <c r="J37" s="174">
        <v>45217</v>
      </c>
      <c r="K37" s="163"/>
    </row>
    <row r="38" spans="2:11" ht="18.5" x14ac:dyDescent="0.3">
      <c r="B38" s="162"/>
      <c r="C38" s="162"/>
      <c r="D38" s="162"/>
      <c r="E38" s="162"/>
      <c r="F38" s="162"/>
      <c r="G38" s="162"/>
      <c r="H38" s="173"/>
      <c r="I38" s="173"/>
      <c r="J38" s="162"/>
      <c r="K38" s="163"/>
    </row>
    <row r="39" spans="2:11" x14ac:dyDescent="0.3">
      <c r="B39" s="198">
        <v>2022</v>
      </c>
      <c r="C39" s="198" t="s">
        <v>48</v>
      </c>
      <c r="D39" s="198" t="s">
        <v>49</v>
      </c>
      <c r="E39" s="198" t="s">
        <v>286</v>
      </c>
      <c r="F39" s="198" t="s">
        <v>287</v>
      </c>
      <c r="G39" s="198" t="s">
        <v>59</v>
      </c>
      <c r="H39" s="198" t="s">
        <v>288</v>
      </c>
      <c r="I39" s="198" t="s">
        <v>289</v>
      </c>
      <c r="J39" s="198" t="s">
        <v>50</v>
      </c>
      <c r="K39" s="163"/>
    </row>
    <row r="40" spans="2:11" x14ac:dyDescent="0.3">
      <c r="B40" s="199"/>
      <c r="C40" s="199"/>
      <c r="D40" s="199"/>
      <c r="E40" s="199"/>
      <c r="F40" s="199"/>
      <c r="G40" s="199"/>
      <c r="H40" s="199"/>
      <c r="I40" s="199"/>
      <c r="J40" s="199"/>
      <c r="K40" s="163"/>
    </row>
    <row r="41" spans="2:11" ht="24" x14ac:dyDescent="0.3">
      <c r="B41" s="168" t="s">
        <v>152</v>
      </c>
      <c r="C41" s="169">
        <v>45029</v>
      </c>
      <c r="D41" s="170">
        <v>45029</v>
      </c>
      <c r="E41" s="133">
        <f>826731361.37/1000000</f>
        <v>826.73136137000006</v>
      </c>
      <c r="F41" s="133">
        <f>826731361.37/1000000</f>
        <v>826.73136137000006</v>
      </c>
      <c r="G41" s="171" t="s">
        <v>52</v>
      </c>
      <c r="H41" s="172">
        <v>0.49753818864999999</v>
      </c>
      <c r="I41" s="172">
        <v>0.49753818864999999</v>
      </c>
      <c r="J41" s="169">
        <v>45125</v>
      </c>
      <c r="K41" s="163"/>
    </row>
    <row r="42" spans="2:11" ht="24" x14ac:dyDescent="0.3">
      <c r="B42" s="164" t="s">
        <v>153</v>
      </c>
      <c r="C42" s="165">
        <v>44904</v>
      </c>
      <c r="D42" s="165">
        <v>44924</v>
      </c>
      <c r="E42" s="132">
        <v>1000</v>
      </c>
      <c r="F42" s="132">
        <v>1000</v>
      </c>
      <c r="G42" s="166" t="s">
        <v>52</v>
      </c>
      <c r="H42" s="167">
        <v>0.60112166983000004</v>
      </c>
      <c r="I42" s="167">
        <v>0.60112166983000004</v>
      </c>
      <c r="J42" s="174">
        <v>45125</v>
      </c>
      <c r="K42" s="163"/>
    </row>
    <row r="43" spans="2:11" ht="24" x14ac:dyDescent="0.3">
      <c r="B43" s="168" t="s">
        <v>154</v>
      </c>
      <c r="C43" s="170">
        <v>44904</v>
      </c>
      <c r="D43" s="170">
        <v>44924</v>
      </c>
      <c r="E43" s="133">
        <v>715</v>
      </c>
      <c r="F43" s="133">
        <v>607.75</v>
      </c>
      <c r="G43" s="171" t="s">
        <v>52</v>
      </c>
      <c r="H43" s="172">
        <v>0.42980199393000001</v>
      </c>
      <c r="I43" s="172">
        <v>0.36533169484</v>
      </c>
      <c r="J43" s="169">
        <v>45034</v>
      </c>
      <c r="K43" s="163"/>
    </row>
    <row r="44" spans="2:11" ht="24" x14ac:dyDescent="0.3">
      <c r="B44" s="164" t="s">
        <v>143</v>
      </c>
      <c r="C44" s="165">
        <v>44792</v>
      </c>
      <c r="D44" s="165">
        <v>44804</v>
      </c>
      <c r="E44" s="132">
        <v>300</v>
      </c>
      <c r="F44" s="132">
        <v>255</v>
      </c>
      <c r="G44" s="166" t="s">
        <v>52</v>
      </c>
      <c r="H44" s="167">
        <v>0.17975006784</v>
      </c>
      <c r="I44" s="167">
        <v>0.15278755766999999</v>
      </c>
      <c r="J44" s="174">
        <v>45034</v>
      </c>
      <c r="K44" s="163"/>
    </row>
    <row r="45" spans="2:11" ht="24" x14ac:dyDescent="0.3">
      <c r="B45" s="168" t="s">
        <v>137</v>
      </c>
      <c r="C45" s="170">
        <v>44726</v>
      </c>
      <c r="D45" s="170">
        <v>44742</v>
      </c>
      <c r="E45" s="133">
        <v>480</v>
      </c>
      <c r="F45" s="133">
        <v>408</v>
      </c>
      <c r="G45" s="171" t="s">
        <v>52</v>
      </c>
      <c r="H45" s="172">
        <v>0.28731296498999997</v>
      </c>
      <c r="I45" s="172">
        <v>0.24421602024</v>
      </c>
      <c r="J45" s="169">
        <v>45034</v>
      </c>
      <c r="K45" s="175"/>
    </row>
    <row r="46" spans="2:11" ht="24" x14ac:dyDescent="0.3">
      <c r="B46" s="164" t="s">
        <v>134</v>
      </c>
      <c r="C46" s="165">
        <v>44664</v>
      </c>
      <c r="D46" s="165">
        <v>44680</v>
      </c>
      <c r="E46" s="132">
        <v>150</v>
      </c>
      <c r="F46" s="132">
        <v>127.5</v>
      </c>
      <c r="G46" s="166" t="s">
        <v>52</v>
      </c>
      <c r="H46" s="167">
        <v>8.9621974270000002E-2</v>
      </c>
      <c r="I46" s="167">
        <v>7.6178678129999997E-2</v>
      </c>
      <c r="J46" s="174">
        <v>45034</v>
      </c>
      <c r="K46" s="163"/>
    </row>
    <row r="47" spans="2:11" ht="24" x14ac:dyDescent="0.3">
      <c r="B47" s="168" t="s">
        <v>135</v>
      </c>
      <c r="C47" s="170">
        <v>44637</v>
      </c>
      <c r="D47" s="170">
        <v>44651</v>
      </c>
      <c r="E47" s="133">
        <v>250</v>
      </c>
      <c r="F47" s="133">
        <v>212.5</v>
      </c>
      <c r="G47" s="171" t="s">
        <v>52</v>
      </c>
      <c r="H47" s="172">
        <v>0.14929120378999999</v>
      </c>
      <c r="I47" s="172">
        <v>0.12689752322</v>
      </c>
      <c r="J47" s="169">
        <v>45034</v>
      </c>
      <c r="K47" s="175"/>
    </row>
    <row r="48" spans="2:11" ht="24" x14ac:dyDescent="0.3">
      <c r="B48" s="164" t="s">
        <v>130</v>
      </c>
      <c r="C48" s="165">
        <v>44608</v>
      </c>
      <c r="D48" s="165">
        <v>44617</v>
      </c>
      <c r="E48" s="132">
        <v>180</v>
      </c>
      <c r="F48" s="132">
        <v>153</v>
      </c>
      <c r="G48" s="166" t="s">
        <v>52</v>
      </c>
      <c r="H48" s="167">
        <v>0.10739500713</v>
      </c>
      <c r="I48" s="167">
        <v>9.1285756060000001E-2</v>
      </c>
      <c r="J48" s="174">
        <v>45034</v>
      </c>
      <c r="K48" s="163"/>
    </row>
    <row r="49" spans="2:11" ht="18.5" x14ac:dyDescent="0.3">
      <c r="B49" s="162"/>
      <c r="C49" s="162"/>
      <c r="D49" s="162"/>
      <c r="E49" s="162"/>
      <c r="F49" s="162"/>
      <c r="G49" s="162"/>
      <c r="H49" s="173"/>
      <c r="I49" s="173"/>
      <c r="J49" s="162"/>
      <c r="K49" s="163"/>
    </row>
    <row r="50" spans="2:11" x14ac:dyDescent="0.3">
      <c r="B50" s="198">
        <v>2021</v>
      </c>
      <c r="C50" s="198" t="s">
        <v>48</v>
      </c>
      <c r="D50" s="198" t="s">
        <v>49</v>
      </c>
      <c r="E50" s="198" t="s">
        <v>286</v>
      </c>
      <c r="F50" s="198" t="s">
        <v>287</v>
      </c>
      <c r="G50" s="198" t="s">
        <v>59</v>
      </c>
      <c r="H50" s="198" t="s">
        <v>288</v>
      </c>
      <c r="I50" s="198" t="s">
        <v>289</v>
      </c>
      <c r="J50" s="198" t="s">
        <v>50</v>
      </c>
      <c r="K50" s="163"/>
    </row>
    <row r="51" spans="2:11" x14ac:dyDescent="0.3">
      <c r="B51" s="199"/>
      <c r="C51" s="199"/>
      <c r="D51" s="199"/>
      <c r="E51" s="199"/>
      <c r="F51" s="199"/>
      <c r="G51" s="199"/>
      <c r="H51" s="199"/>
      <c r="I51" s="199"/>
      <c r="J51" s="199"/>
      <c r="K51" s="163"/>
    </row>
    <row r="52" spans="2:11" ht="24" x14ac:dyDescent="0.3">
      <c r="B52" s="168" t="s">
        <v>131</v>
      </c>
      <c r="C52" s="170">
        <v>44677</v>
      </c>
      <c r="D52" s="170">
        <v>44677</v>
      </c>
      <c r="E52" s="133">
        <v>2028.5</v>
      </c>
      <c r="F52" s="133">
        <v>2028.5</v>
      </c>
      <c r="G52" s="171" t="s">
        <v>52</v>
      </c>
      <c r="H52" s="172">
        <v>1.2120023392899999</v>
      </c>
      <c r="I52" s="172">
        <v>1.2120023392899999</v>
      </c>
      <c r="J52" s="169">
        <v>44852</v>
      </c>
      <c r="K52" s="163"/>
    </row>
    <row r="53" spans="2:11" ht="24" x14ac:dyDescent="0.3">
      <c r="B53" s="164" t="s">
        <v>190</v>
      </c>
      <c r="C53" s="165">
        <v>44540</v>
      </c>
      <c r="D53" s="165">
        <v>44557</v>
      </c>
      <c r="E53" s="132">
        <v>1500</v>
      </c>
      <c r="F53" s="132">
        <v>1500</v>
      </c>
      <c r="G53" s="166" t="s">
        <v>52</v>
      </c>
      <c r="H53" s="167">
        <v>0.89448730817</v>
      </c>
      <c r="I53" s="167">
        <v>0.89448730817</v>
      </c>
      <c r="J53" s="174">
        <v>44852</v>
      </c>
      <c r="K53" s="163"/>
    </row>
    <row r="54" spans="2:11" ht="24" x14ac:dyDescent="0.3">
      <c r="B54" s="168" t="s">
        <v>132</v>
      </c>
      <c r="C54" s="170">
        <v>44540</v>
      </c>
      <c r="D54" s="170">
        <v>44557</v>
      </c>
      <c r="E54" s="133">
        <v>805</v>
      </c>
      <c r="F54" s="133">
        <v>684.25</v>
      </c>
      <c r="G54" s="171" t="s">
        <v>52</v>
      </c>
      <c r="H54" s="172">
        <v>0.48004152205</v>
      </c>
      <c r="I54" s="172">
        <v>0.40803529374000003</v>
      </c>
      <c r="J54" s="169">
        <v>44761</v>
      </c>
      <c r="K54" s="163"/>
    </row>
    <row r="55" spans="2:11" ht="24" x14ac:dyDescent="0.3">
      <c r="B55" s="164" t="s">
        <v>191</v>
      </c>
      <c r="C55" s="165">
        <v>44455</v>
      </c>
      <c r="D55" s="165">
        <v>44469</v>
      </c>
      <c r="E55" s="132">
        <v>600</v>
      </c>
      <c r="F55" s="132">
        <v>510</v>
      </c>
      <c r="G55" s="166" t="s">
        <v>52</v>
      </c>
      <c r="H55" s="167">
        <v>0.35728835196999997</v>
      </c>
      <c r="I55" s="167">
        <v>0.30369509917999998</v>
      </c>
      <c r="J55" s="174">
        <v>44761</v>
      </c>
      <c r="K55" s="163"/>
    </row>
    <row r="56" spans="2:11" ht="24" x14ac:dyDescent="0.3">
      <c r="B56" s="168" t="s">
        <v>127</v>
      </c>
      <c r="C56" s="170">
        <v>44364</v>
      </c>
      <c r="D56" s="170">
        <v>44377</v>
      </c>
      <c r="E56" s="133">
        <v>630</v>
      </c>
      <c r="F56" s="133">
        <v>535.5</v>
      </c>
      <c r="G56" s="171" t="s">
        <v>52</v>
      </c>
      <c r="H56" s="172">
        <v>0.37390025008</v>
      </c>
      <c r="I56" s="172">
        <v>0.31781521257000001</v>
      </c>
      <c r="J56" s="169">
        <v>44761</v>
      </c>
      <c r="K56" s="163"/>
    </row>
    <row r="57" spans="2:11" ht="24" x14ac:dyDescent="0.3">
      <c r="B57" s="164" t="s">
        <v>120</v>
      </c>
      <c r="C57" s="165">
        <v>44301</v>
      </c>
      <c r="D57" s="165">
        <v>44316</v>
      </c>
      <c r="E57" s="132">
        <v>280</v>
      </c>
      <c r="F57" s="132">
        <v>238</v>
      </c>
      <c r="G57" s="166" t="s">
        <v>52</v>
      </c>
      <c r="H57" s="167">
        <v>0.16611398457000001</v>
      </c>
      <c r="I57" s="167">
        <v>0.14119688689000001</v>
      </c>
      <c r="J57" s="174">
        <v>44761</v>
      </c>
      <c r="K57" s="163"/>
    </row>
    <row r="58" spans="2:11" ht="24" x14ac:dyDescent="0.3">
      <c r="B58" s="168" t="s">
        <v>121</v>
      </c>
      <c r="C58" s="170">
        <v>44273</v>
      </c>
      <c r="D58" s="170">
        <v>44286</v>
      </c>
      <c r="E58" s="133">
        <v>270</v>
      </c>
      <c r="F58" s="133">
        <v>229.5</v>
      </c>
      <c r="G58" s="171" t="s">
        <v>52</v>
      </c>
      <c r="H58" s="172">
        <v>0.16009837667999999</v>
      </c>
      <c r="I58" s="172">
        <v>0.13608362017</v>
      </c>
      <c r="J58" s="169">
        <v>44761</v>
      </c>
      <c r="K58" s="163"/>
    </row>
    <row r="59" spans="2:11" ht="24" x14ac:dyDescent="0.3">
      <c r="B59" s="176" t="s">
        <v>122</v>
      </c>
      <c r="C59" s="177">
        <v>44239</v>
      </c>
      <c r="D59" s="177">
        <v>44253</v>
      </c>
      <c r="E59" s="178">
        <v>150</v>
      </c>
      <c r="F59" s="178">
        <v>127.5</v>
      </c>
      <c r="G59" s="179" t="s">
        <v>52</v>
      </c>
      <c r="H59" s="180">
        <v>8.8895606969999999E-2</v>
      </c>
      <c r="I59" s="180">
        <v>7.5561265919999995E-2</v>
      </c>
      <c r="J59" s="181">
        <v>44761</v>
      </c>
      <c r="K59" s="163"/>
    </row>
    <row r="60" spans="2:11" x14ac:dyDescent="0.3">
      <c r="B60" s="182"/>
      <c r="C60" s="182"/>
      <c r="D60" s="182"/>
      <c r="E60" s="182"/>
      <c r="F60" s="182"/>
      <c r="G60" s="182"/>
      <c r="H60" s="182"/>
      <c r="I60" s="182"/>
      <c r="J60" s="182"/>
      <c r="K60" s="163"/>
    </row>
    <row r="61" spans="2:11" x14ac:dyDescent="0.3">
      <c r="B61" s="198">
        <v>2020</v>
      </c>
      <c r="C61" s="198" t="s">
        <v>48</v>
      </c>
      <c r="D61" s="198" t="s">
        <v>49</v>
      </c>
      <c r="E61" s="198" t="s">
        <v>286</v>
      </c>
      <c r="F61" s="198" t="s">
        <v>287</v>
      </c>
      <c r="G61" s="198" t="s">
        <v>59</v>
      </c>
      <c r="H61" s="198" t="s">
        <v>288</v>
      </c>
      <c r="I61" s="198" t="s">
        <v>289</v>
      </c>
      <c r="J61" s="198" t="s">
        <v>50</v>
      </c>
      <c r="K61" s="163"/>
    </row>
    <row r="62" spans="2:11" x14ac:dyDescent="0.3">
      <c r="B62" s="199"/>
      <c r="C62" s="199"/>
      <c r="D62" s="199"/>
      <c r="E62" s="199"/>
      <c r="F62" s="199"/>
      <c r="G62" s="199"/>
      <c r="H62" s="199"/>
      <c r="I62" s="199"/>
      <c r="J62" s="199"/>
      <c r="K62" s="163"/>
    </row>
    <row r="63" spans="2:11" ht="24" x14ac:dyDescent="0.3">
      <c r="B63" s="164" t="s">
        <v>88</v>
      </c>
      <c r="C63" s="165">
        <v>44301</v>
      </c>
      <c r="D63" s="165">
        <v>44301</v>
      </c>
      <c r="E63" s="132">
        <v>1587.518</v>
      </c>
      <c r="F63" s="132">
        <f>E63</f>
        <v>1587.518</v>
      </c>
      <c r="G63" s="166" t="s">
        <v>52</v>
      </c>
      <c r="H63" s="167">
        <v>0.94181786761999997</v>
      </c>
      <c r="I63" s="167">
        <f>H63</f>
        <v>0.94181786761999997</v>
      </c>
      <c r="J63" s="174">
        <v>44474</v>
      </c>
      <c r="K63" s="163"/>
    </row>
    <row r="64" spans="2:11" ht="24" x14ac:dyDescent="0.3">
      <c r="B64" s="168" t="s">
        <v>89</v>
      </c>
      <c r="C64" s="170">
        <v>44176</v>
      </c>
      <c r="D64" s="170">
        <v>44193</v>
      </c>
      <c r="E64" s="133">
        <v>1200</v>
      </c>
      <c r="F64" s="133">
        <v>1200</v>
      </c>
      <c r="G64" s="171" t="s">
        <v>52</v>
      </c>
      <c r="H64" s="172">
        <v>0.71082712945000004</v>
      </c>
      <c r="I64" s="172">
        <v>0.71082712945000004</v>
      </c>
      <c r="J64" s="169">
        <v>44474</v>
      </c>
      <c r="K64" s="163"/>
    </row>
    <row r="65" spans="2:11" ht="24" x14ac:dyDescent="0.3">
      <c r="B65" s="164" t="s">
        <v>90</v>
      </c>
      <c r="C65" s="165">
        <v>44176</v>
      </c>
      <c r="D65" s="165">
        <v>44193</v>
      </c>
      <c r="E65" s="132">
        <v>260</v>
      </c>
      <c r="F65" s="132">
        <v>221</v>
      </c>
      <c r="G65" s="166" t="s">
        <v>52</v>
      </c>
      <c r="H65" s="167">
        <v>0.15401254471</v>
      </c>
      <c r="I65" s="167">
        <v>0.13091066300000001</v>
      </c>
      <c r="J65" s="174">
        <v>44390</v>
      </c>
      <c r="K65" s="163"/>
    </row>
    <row r="66" spans="2:11" x14ac:dyDescent="0.3">
      <c r="B66" s="204" t="s">
        <v>91</v>
      </c>
      <c r="C66" s="205">
        <v>44151</v>
      </c>
      <c r="D66" s="205">
        <v>44162</v>
      </c>
      <c r="E66" s="206">
        <v>400</v>
      </c>
      <c r="F66" s="206">
        <v>340</v>
      </c>
      <c r="G66" s="171" t="s">
        <v>52</v>
      </c>
      <c r="H66" s="172">
        <v>0.23690201678</v>
      </c>
      <c r="I66" s="172">
        <v>0.20136671426</v>
      </c>
      <c r="J66" s="207">
        <v>44390</v>
      </c>
      <c r="K66" s="163"/>
    </row>
    <row r="67" spans="2:11" x14ac:dyDescent="0.3">
      <c r="B67" s="204"/>
      <c r="C67" s="205"/>
      <c r="D67" s="205"/>
      <c r="E67" s="206"/>
      <c r="F67" s="206"/>
      <c r="G67" s="171"/>
      <c r="H67" s="172"/>
      <c r="I67" s="172"/>
      <c r="J67" s="205"/>
      <c r="K67" s="163"/>
    </row>
    <row r="68" spans="2:11" x14ac:dyDescent="0.3">
      <c r="B68" s="200" t="s">
        <v>85</v>
      </c>
      <c r="C68" s="201">
        <v>44091</v>
      </c>
      <c r="D68" s="201">
        <v>44102</v>
      </c>
      <c r="E68" s="202">
        <v>650</v>
      </c>
      <c r="F68" s="202">
        <v>552.5</v>
      </c>
      <c r="G68" s="166" t="s">
        <v>52</v>
      </c>
      <c r="H68" s="167">
        <v>0.36098521784999998</v>
      </c>
      <c r="I68" s="167">
        <v>0.30683743517000001</v>
      </c>
      <c r="J68" s="203" t="s">
        <v>192</v>
      </c>
      <c r="K68" s="163"/>
    </row>
    <row r="69" spans="2:11" x14ac:dyDescent="0.3">
      <c r="B69" s="200"/>
      <c r="C69" s="201"/>
      <c r="D69" s="201"/>
      <c r="E69" s="202"/>
      <c r="F69" s="202"/>
      <c r="G69" s="166" t="s">
        <v>54</v>
      </c>
      <c r="H69" s="167">
        <v>0.39708373963999999</v>
      </c>
      <c r="I69" s="167">
        <v>0.33752117868999998</v>
      </c>
      <c r="J69" s="201"/>
      <c r="K69" s="163"/>
    </row>
    <row r="70" spans="2:11" x14ac:dyDescent="0.3">
      <c r="B70" s="207" t="s">
        <v>193</v>
      </c>
      <c r="C70" s="207">
        <v>43999</v>
      </c>
      <c r="D70" s="207">
        <v>44012</v>
      </c>
      <c r="E70" s="206">
        <v>900</v>
      </c>
      <c r="F70" s="206">
        <v>765</v>
      </c>
      <c r="G70" s="171" t="s">
        <v>52</v>
      </c>
      <c r="H70" s="172">
        <v>0.49982568626000001</v>
      </c>
      <c r="I70" s="172">
        <v>0.42485183331999998</v>
      </c>
      <c r="J70" s="207" t="s">
        <v>192</v>
      </c>
      <c r="K70" s="163"/>
    </row>
    <row r="71" spans="2:11" x14ac:dyDescent="0.3">
      <c r="B71" s="207"/>
      <c r="C71" s="207"/>
      <c r="D71" s="207"/>
      <c r="E71" s="206"/>
      <c r="F71" s="206"/>
      <c r="G71" s="171" t="s">
        <v>54</v>
      </c>
      <c r="H71" s="172">
        <v>0.54980825488999996</v>
      </c>
      <c r="I71" s="172">
        <v>0.46733701664999999</v>
      </c>
      <c r="J71" s="207"/>
      <c r="K71" s="163"/>
    </row>
    <row r="72" spans="2:11" x14ac:dyDescent="0.3">
      <c r="B72" s="203" t="s">
        <v>194</v>
      </c>
      <c r="C72" s="203">
        <v>43909</v>
      </c>
      <c r="D72" s="203">
        <v>43921</v>
      </c>
      <c r="E72" s="202">
        <v>150</v>
      </c>
      <c r="F72" s="202">
        <v>127.5</v>
      </c>
      <c r="G72" s="166" t="s">
        <v>52</v>
      </c>
      <c r="H72" s="167">
        <v>8.3304281039999997E-2</v>
      </c>
      <c r="I72" s="167">
        <v>7.0808638879999997E-2</v>
      </c>
      <c r="J72" s="203" t="s">
        <v>192</v>
      </c>
      <c r="K72" s="163"/>
    </row>
    <row r="73" spans="2:11" x14ac:dyDescent="0.3">
      <c r="B73" s="203"/>
      <c r="C73" s="203"/>
      <c r="D73" s="203"/>
      <c r="E73" s="202"/>
      <c r="F73" s="202"/>
      <c r="G73" s="166" t="s">
        <v>54</v>
      </c>
      <c r="H73" s="167">
        <v>9.1634709140000006E-2</v>
      </c>
      <c r="I73" s="167">
        <v>7.7889502769999994E-2</v>
      </c>
      <c r="J73" s="203"/>
      <c r="K73" s="163"/>
    </row>
    <row r="74" spans="2:11" x14ac:dyDescent="0.3">
      <c r="B74" s="183" t="s">
        <v>51</v>
      </c>
      <c r="C74" s="205">
        <v>43875</v>
      </c>
      <c r="D74" s="205">
        <v>43889</v>
      </c>
      <c r="E74" s="206">
        <v>270</v>
      </c>
      <c r="F74" s="206">
        <v>229.5</v>
      </c>
      <c r="G74" s="171" t="s">
        <v>52</v>
      </c>
      <c r="H74" s="172">
        <v>0.14994770587</v>
      </c>
      <c r="I74" s="172">
        <v>0.12745554999</v>
      </c>
      <c r="J74" s="207" t="s">
        <v>192</v>
      </c>
      <c r="K74" s="163"/>
    </row>
    <row r="75" spans="2:11" x14ac:dyDescent="0.3">
      <c r="B75" s="183" t="s">
        <v>79</v>
      </c>
      <c r="C75" s="208"/>
      <c r="D75" s="208"/>
      <c r="E75" s="209"/>
      <c r="F75" s="209"/>
      <c r="G75" s="171" t="s">
        <v>54</v>
      </c>
      <c r="H75" s="172">
        <v>0.16494247645999999</v>
      </c>
      <c r="I75" s="172">
        <v>0.14020110498999999</v>
      </c>
      <c r="J75" s="210"/>
      <c r="K75" s="163"/>
    </row>
    <row r="76" spans="2:11" x14ac:dyDescent="0.3">
      <c r="B76" s="184"/>
      <c r="C76" s="184"/>
      <c r="D76" s="184"/>
      <c r="E76" s="184"/>
      <c r="F76" s="184"/>
      <c r="G76" s="184"/>
      <c r="H76" s="184"/>
      <c r="I76" s="185"/>
      <c r="J76" s="184"/>
      <c r="K76" s="163"/>
    </row>
    <row r="77" spans="2:11" x14ac:dyDescent="0.3">
      <c r="B77" s="198">
        <v>2019</v>
      </c>
      <c r="C77" s="198" t="s">
        <v>48</v>
      </c>
      <c r="D77" s="198" t="s">
        <v>49</v>
      </c>
      <c r="E77" s="198" t="s">
        <v>299</v>
      </c>
      <c r="F77" s="198" t="s">
        <v>287</v>
      </c>
      <c r="G77" s="198" t="s">
        <v>59</v>
      </c>
      <c r="H77" s="198" t="s">
        <v>288</v>
      </c>
      <c r="I77" s="198" t="s">
        <v>289</v>
      </c>
      <c r="J77" s="198" t="s">
        <v>50</v>
      </c>
      <c r="K77" s="163"/>
    </row>
    <row r="78" spans="2:11" x14ac:dyDescent="0.3">
      <c r="B78" s="211"/>
      <c r="C78" s="211"/>
      <c r="D78" s="211"/>
      <c r="E78" s="211"/>
      <c r="F78" s="211"/>
      <c r="G78" s="211"/>
      <c r="H78" s="211"/>
      <c r="I78" s="211"/>
      <c r="J78" s="211"/>
      <c r="K78" s="163"/>
    </row>
    <row r="79" spans="2:11" x14ac:dyDescent="0.3">
      <c r="B79" s="164" t="s">
        <v>55</v>
      </c>
      <c r="C79" s="203">
        <v>43979</v>
      </c>
      <c r="D79" s="203">
        <v>43979</v>
      </c>
      <c r="E79" s="202">
        <v>2195.5753407900002</v>
      </c>
      <c r="F79" s="202">
        <f>E79</f>
        <v>2195.5753407900002</v>
      </c>
      <c r="G79" s="164" t="s">
        <v>52</v>
      </c>
      <c r="H79" s="186">
        <v>1.2193388349495757</v>
      </c>
      <c r="I79" s="186">
        <v>1.2193388349495757</v>
      </c>
      <c r="J79" s="201">
        <v>44174</v>
      </c>
      <c r="K79" s="163"/>
    </row>
    <row r="80" spans="2:11" x14ac:dyDescent="0.3">
      <c r="B80" s="164" t="s">
        <v>81</v>
      </c>
      <c r="C80" s="203"/>
      <c r="D80" s="203"/>
      <c r="E80" s="202"/>
      <c r="F80" s="202"/>
      <c r="G80" s="164" t="s">
        <v>54</v>
      </c>
      <c r="H80" s="186">
        <v>1.3412727184445332</v>
      </c>
      <c r="I80" s="186">
        <v>1.3412727184445332</v>
      </c>
      <c r="J80" s="201"/>
      <c r="K80" s="163"/>
    </row>
    <row r="81" spans="2:11" x14ac:dyDescent="0.3">
      <c r="B81" s="183" t="s">
        <v>55</v>
      </c>
      <c r="C81" s="205">
        <v>43818</v>
      </c>
      <c r="D81" s="205">
        <v>43829</v>
      </c>
      <c r="E81" s="206">
        <v>1000</v>
      </c>
      <c r="F81" s="206">
        <v>1000</v>
      </c>
      <c r="G81" s="171" t="s">
        <v>52</v>
      </c>
      <c r="H81" s="172">
        <v>0.55536187362</v>
      </c>
      <c r="I81" s="172">
        <f>H81</f>
        <v>0.55536187362</v>
      </c>
      <c r="J81" s="207">
        <v>44061</v>
      </c>
      <c r="K81" s="163"/>
    </row>
    <row r="82" spans="2:11" x14ac:dyDescent="0.3">
      <c r="B82" s="183" t="s">
        <v>82</v>
      </c>
      <c r="C82" s="205"/>
      <c r="D82" s="205"/>
      <c r="E82" s="206"/>
      <c r="F82" s="206"/>
      <c r="G82" s="171" t="s">
        <v>54</v>
      </c>
      <c r="H82" s="172">
        <v>0.61089806097999999</v>
      </c>
      <c r="I82" s="172">
        <f>H82</f>
        <v>0.61089806097999999</v>
      </c>
      <c r="J82" s="205"/>
      <c r="K82" s="163"/>
    </row>
    <row r="83" spans="2:11" x14ac:dyDescent="0.3">
      <c r="B83" s="164" t="s">
        <v>51</v>
      </c>
      <c r="C83" s="203">
        <v>43818</v>
      </c>
      <c r="D83" s="203">
        <v>43829</v>
      </c>
      <c r="E83" s="202">
        <v>350</v>
      </c>
      <c r="F83" s="202">
        <v>297.5</v>
      </c>
      <c r="G83" s="164" t="s">
        <v>52</v>
      </c>
      <c r="H83" s="186">
        <v>0.19437665575999999</v>
      </c>
      <c r="I83" s="186">
        <v>0.16522015740000001</v>
      </c>
      <c r="J83" s="201">
        <v>44061</v>
      </c>
      <c r="K83" s="163"/>
    </row>
    <row r="84" spans="2:11" x14ac:dyDescent="0.3">
      <c r="B84" s="164" t="s">
        <v>82</v>
      </c>
      <c r="C84" s="203"/>
      <c r="D84" s="203"/>
      <c r="E84" s="202"/>
      <c r="F84" s="202"/>
      <c r="G84" s="164" t="s">
        <v>54</v>
      </c>
      <c r="H84" s="186">
        <v>0.21381432134</v>
      </c>
      <c r="I84" s="186">
        <v>0.18174217313999999</v>
      </c>
      <c r="J84" s="201"/>
      <c r="K84" s="163"/>
    </row>
    <row r="85" spans="2:11" x14ac:dyDescent="0.3">
      <c r="B85" s="183" t="s">
        <v>51</v>
      </c>
      <c r="C85" s="205">
        <v>43633</v>
      </c>
      <c r="D85" s="205">
        <v>43644</v>
      </c>
      <c r="E85" s="206">
        <v>968</v>
      </c>
      <c r="F85" s="206">
        <v>822.8</v>
      </c>
      <c r="G85" s="171" t="s">
        <v>52</v>
      </c>
      <c r="H85" s="172">
        <v>0.53759029367</v>
      </c>
      <c r="I85" s="172">
        <v>0.45695174961000001</v>
      </c>
      <c r="J85" s="207">
        <v>44061</v>
      </c>
      <c r="K85" s="163"/>
    </row>
    <row r="86" spans="2:11" x14ac:dyDescent="0.3">
      <c r="B86" s="183" t="s">
        <v>84</v>
      </c>
      <c r="C86" s="205"/>
      <c r="D86" s="205"/>
      <c r="E86" s="206"/>
      <c r="F86" s="206"/>
      <c r="G86" s="171" t="s">
        <v>54</v>
      </c>
      <c r="H86" s="172">
        <v>0.59134932302999998</v>
      </c>
      <c r="I86" s="172">
        <v>0.50264692458000004</v>
      </c>
      <c r="J86" s="205"/>
      <c r="K86" s="163"/>
    </row>
    <row r="87" spans="2:11" x14ac:dyDescent="0.3">
      <c r="B87" s="164" t="s">
        <v>51</v>
      </c>
      <c r="C87" s="203">
        <v>43572</v>
      </c>
      <c r="D87" s="203">
        <v>43585</v>
      </c>
      <c r="E87" s="202">
        <v>570</v>
      </c>
      <c r="F87" s="202">
        <v>484.5</v>
      </c>
      <c r="G87" s="164" t="s">
        <v>52</v>
      </c>
      <c r="H87" s="186">
        <v>0.31655626796000003</v>
      </c>
      <c r="I87" s="186">
        <v>0.26907282777000002</v>
      </c>
      <c r="J87" s="201">
        <v>44061</v>
      </c>
      <c r="K87" s="163"/>
    </row>
    <row r="88" spans="2:11" x14ac:dyDescent="0.3">
      <c r="B88" s="164" t="s">
        <v>53</v>
      </c>
      <c r="C88" s="203"/>
      <c r="D88" s="203"/>
      <c r="E88" s="202"/>
      <c r="F88" s="202"/>
      <c r="G88" s="164" t="s">
        <v>54</v>
      </c>
      <c r="H88" s="186">
        <v>0.34821189475999997</v>
      </c>
      <c r="I88" s="186">
        <v>0.29598011054000001</v>
      </c>
      <c r="J88" s="201"/>
      <c r="K88" s="163"/>
    </row>
    <row r="89" spans="2:11" x14ac:dyDescent="0.3">
      <c r="B89" s="183" t="s">
        <v>51</v>
      </c>
      <c r="C89" s="205">
        <v>43511</v>
      </c>
      <c r="D89" s="205">
        <v>43524</v>
      </c>
      <c r="E89" s="206">
        <v>700</v>
      </c>
      <c r="F89" s="206">
        <v>595</v>
      </c>
      <c r="G89" s="171" t="s">
        <v>52</v>
      </c>
      <c r="H89" s="172">
        <v>0.38875331152999998</v>
      </c>
      <c r="I89" s="172">
        <v>0.33044031480000002</v>
      </c>
      <c r="J89" s="207">
        <v>44061</v>
      </c>
      <c r="K89" s="163"/>
    </row>
    <row r="90" spans="2:11" x14ac:dyDescent="0.3">
      <c r="B90" s="183" t="s">
        <v>84</v>
      </c>
      <c r="C90" s="205"/>
      <c r="D90" s="205"/>
      <c r="E90" s="206"/>
      <c r="F90" s="206"/>
      <c r="G90" s="171" t="s">
        <v>54</v>
      </c>
      <c r="H90" s="172">
        <v>0.42762864269</v>
      </c>
      <c r="I90" s="172">
        <v>0.36348434627999998</v>
      </c>
      <c r="J90" s="205"/>
      <c r="K90" s="163"/>
    </row>
    <row r="91" spans="2:11" s="187" customFormat="1" x14ac:dyDescent="0.3">
      <c r="B91" s="184"/>
      <c r="C91" s="184"/>
      <c r="D91" s="184"/>
      <c r="E91" s="184"/>
      <c r="F91" s="184"/>
      <c r="G91" s="184"/>
      <c r="H91" s="184"/>
      <c r="I91" s="185"/>
      <c r="J91" s="184"/>
      <c r="K91" s="156"/>
    </row>
    <row r="92" spans="2:11" s="187" customFormat="1" x14ac:dyDescent="0.3">
      <c r="B92" s="198">
        <v>2018</v>
      </c>
      <c r="C92" s="198" t="s">
        <v>48</v>
      </c>
      <c r="D92" s="198" t="s">
        <v>49</v>
      </c>
      <c r="E92" s="198" t="s">
        <v>300</v>
      </c>
      <c r="F92" s="198" t="s">
        <v>287</v>
      </c>
      <c r="G92" s="198" t="s">
        <v>59</v>
      </c>
      <c r="H92" s="198" t="s">
        <v>288</v>
      </c>
      <c r="I92" s="198" t="s">
        <v>289</v>
      </c>
      <c r="J92" s="198" t="s">
        <v>50</v>
      </c>
      <c r="K92" s="156"/>
    </row>
    <row r="93" spans="2:11" s="187" customFormat="1" x14ac:dyDescent="0.3">
      <c r="B93" s="199"/>
      <c r="C93" s="199"/>
      <c r="D93" s="199"/>
      <c r="E93" s="199"/>
      <c r="F93" s="199"/>
      <c r="G93" s="199"/>
      <c r="H93" s="199"/>
      <c r="I93" s="199"/>
      <c r="J93" s="199"/>
      <c r="K93" s="156"/>
    </row>
    <row r="94" spans="2:11" s="187" customFormat="1" x14ac:dyDescent="0.3">
      <c r="B94" s="164" t="s">
        <v>55</v>
      </c>
      <c r="C94" s="203">
        <v>43566</v>
      </c>
      <c r="D94" s="203">
        <v>43566</v>
      </c>
      <c r="E94" s="202">
        <v>2468.6999999999998</v>
      </c>
      <c r="F94" s="202">
        <v>2468.6999999999998</v>
      </c>
      <c r="G94" s="164" t="s">
        <v>52</v>
      </c>
      <c r="H94" s="188">
        <v>1.3710129451999999</v>
      </c>
      <c r="I94" s="188">
        <v>1.3710129451999999</v>
      </c>
      <c r="J94" s="201">
        <v>43816</v>
      </c>
      <c r="K94" s="156"/>
    </row>
    <row r="95" spans="2:11" s="187" customFormat="1" x14ac:dyDescent="0.3">
      <c r="B95" s="164" t="s">
        <v>56</v>
      </c>
      <c r="C95" s="203"/>
      <c r="D95" s="203"/>
      <c r="E95" s="202"/>
      <c r="F95" s="202"/>
      <c r="G95" s="164" t="s">
        <v>54</v>
      </c>
      <c r="H95" s="188">
        <v>1.50811423972</v>
      </c>
      <c r="I95" s="188">
        <v>1.50811423972</v>
      </c>
      <c r="J95" s="201"/>
      <c r="K95" s="156"/>
    </row>
    <row r="96" spans="2:11" s="187" customFormat="1" x14ac:dyDescent="0.3">
      <c r="B96" s="183" t="s">
        <v>51</v>
      </c>
      <c r="C96" s="212">
        <v>43438</v>
      </c>
      <c r="D96" s="212">
        <v>43451</v>
      </c>
      <c r="E96" s="214">
        <v>1350</v>
      </c>
      <c r="F96" s="214">
        <v>1147.5</v>
      </c>
      <c r="G96" s="183" t="s">
        <v>52</v>
      </c>
      <c r="H96" s="189">
        <v>0.74973852938999996</v>
      </c>
      <c r="I96" s="189">
        <v>0.63727774997999997</v>
      </c>
      <c r="J96" s="216">
        <v>43816</v>
      </c>
      <c r="K96" s="156"/>
    </row>
    <row r="97" spans="2:11" s="187" customFormat="1" x14ac:dyDescent="0.3">
      <c r="B97" s="168" t="s">
        <v>56</v>
      </c>
      <c r="C97" s="212"/>
      <c r="D97" s="212"/>
      <c r="E97" s="214"/>
      <c r="F97" s="214"/>
      <c r="G97" s="183" t="s">
        <v>54</v>
      </c>
      <c r="H97" s="189">
        <v>0.82471238232999999</v>
      </c>
      <c r="I97" s="189">
        <v>0.70100552498000002</v>
      </c>
      <c r="J97" s="216"/>
      <c r="K97" s="156"/>
    </row>
    <row r="98" spans="2:11" s="187" customFormat="1" x14ac:dyDescent="0.3">
      <c r="B98" s="190" t="s">
        <v>51</v>
      </c>
      <c r="C98" s="203">
        <v>43348</v>
      </c>
      <c r="D98" s="203">
        <v>43360</v>
      </c>
      <c r="E98" s="202">
        <v>2800</v>
      </c>
      <c r="F98" s="202">
        <v>2380</v>
      </c>
      <c r="G98" s="166" t="s">
        <v>52</v>
      </c>
      <c r="H98" s="188">
        <v>1.5550132461499999</v>
      </c>
      <c r="I98" s="188">
        <v>1.3217612592300001</v>
      </c>
      <c r="J98" s="201">
        <v>43697</v>
      </c>
      <c r="K98" s="156"/>
    </row>
    <row r="99" spans="2:11" s="187" customFormat="1" x14ac:dyDescent="0.3">
      <c r="B99" s="166" t="s">
        <v>57</v>
      </c>
      <c r="C99" s="203"/>
      <c r="D99" s="203"/>
      <c r="E99" s="202"/>
      <c r="F99" s="202"/>
      <c r="G99" s="166" t="s">
        <v>54</v>
      </c>
      <c r="H99" s="188">
        <v>1.71051457077</v>
      </c>
      <c r="I99" s="188">
        <v>1.4539373851499999</v>
      </c>
      <c r="J99" s="201"/>
      <c r="K99" s="156"/>
    </row>
    <row r="100" spans="2:11" s="187" customFormat="1" x14ac:dyDescent="0.3">
      <c r="B100" s="183" t="s">
        <v>51</v>
      </c>
      <c r="C100" s="212">
        <v>43269</v>
      </c>
      <c r="D100" s="212">
        <v>43280</v>
      </c>
      <c r="E100" s="214">
        <v>400</v>
      </c>
      <c r="F100" s="214">
        <v>340</v>
      </c>
      <c r="G100" s="183" t="s">
        <v>52</v>
      </c>
      <c r="H100" s="189">
        <v>0.22214474945000001</v>
      </c>
      <c r="I100" s="189">
        <v>0.18882303703</v>
      </c>
      <c r="J100" s="216">
        <v>43697</v>
      </c>
      <c r="K100" s="156"/>
    </row>
    <row r="101" spans="2:11" s="187" customFormat="1" x14ac:dyDescent="0.3">
      <c r="B101" s="191" t="s">
        <v>58</v>
      </c>
      <c r="C101" s="213"/>
      <c r="D101" s="213"/>
      <c r="E101" s="215"/>
      <c r="F101" s="215"/>
      <c r="G101" s="191" t="s">
        <v>54</v>
      </c>
      <c r="H101" s="192">
        <v>0.24435922438999999</v>
      </c>
      <c r="I101" s="192">
        <v>0.20770534072999999</v>
      </c>
      <c r="J101" s="217"/>
      <c r="K101" s="156"/>
    </row>
    <row r="102" spans="2:11" s="187" customFormat="1" x14ac:dyDescent="0.3">
      <c r="B102" s="218"/>
      <c r="C102" s="218"/>
      <c r="D102" s="218"/>
      <c r="E102" s="218"/>
      <c r="F102" s="218"/>
      <c r="G102" s="218"/>
      <c r="H102" s="218"/>
      <c r="I102" s="218"/>
      <c r="J102" s="218"/>
      <c r="K102" s="156"/>
    </row>
    <row r="103" spans="2:11" s="187" customFormat="1" x14ac:dyDescent="0.3">
      <c r="B103" s="198">
        <v>2017</v>
      </c>
      <c r="C103" s="198" t="s">
        <v>48</v>
      </c>
      <c r="D103" s="198" t="s">
        <v>49</v>
      </c>
      <c r="E103" s="198" t="s">
        <v>300</v>
      </c>
      <c r="F103" s="198" t="s">
        <v>287</v>
      </c>
      <c r="G103" s="198" t="s">
        <v>59</v>
      </c>
      <c r="H103" s="198" t="s">
        <v>288</v>
      </c>
      <c r="I103" s="198" t="s">
        <v>289</v>
      </c>
      <c r="J103" s="198" t="s">
        <v>50</v>
      </c>
      <c r="K103" s="156"/>
    </row>
    <row r="104" spans="2:11" s="187" customFormat="1" x14ac:dyDescent="0.3">
      <c r="B104" s="199"/>
      <c r="C104" s="199"/>
      <c r="D104" s="199"/>
      <c r="E104" s="199"/>
      <c r="F104" s="199"/>
      <c r="G104" s="199"/>
      <c r="H104" s="199"/>
      <c r="I104" s="199"/>
      <c r="J104" s="199"/>
      <c r="K104" s="156"/>
    </row>
    <row r="105" spans="2:11" s="187" customFormat="1" x14ac:dyDescent="0.3">
      <c r="B105" s="183" t="s">
        <v>55</v>
      </c>
      <c r="C105" s="212">
        <v>43202</v>
      </c>
      <c r="D105" s="212">
        <v>43202</v>
      </c>
      <c r="E105" s="214">
        <v>2191.9</v>
      </c>
      <c r="F105" s="214">
        <v>2191.9</v>
      </c>
      <c r="G105" s="183" t="s">
        <v>52</v>
      </c>
      <c r="H105" s="189">
        <v>1.2172770028378261</v>
      </c>
      <c r="I105" s="189">
        <v>1.2172770028378261</v>
      </c>
      <c r="J105" s="216">
        <v>43445</v>
      </c>
      <c r="K105" s="156"/>
    </row>
    <row r="106" spans="2:11" s="187" customFormat="1" x14ac:dyDescent="0.3">
      <c r="B106" s="183" t="s">
        <v>301</v>
      </c>
      <c r="C106" s="212"/>
      <c r="D106" s="212"/>
      <c r="E106" s="214"/>
      <c r="F106" s="214"/>
      <c r="G106" s="183" t="s">
        <v>54</v>
      </c>
      <c r="H106" s="189">
        <v>1.3390047031296248</v>
      </c>
      <c r="I106" s="189">
        <v>1.3390047031296248</v>
      </c>
      <c r="J106" s="219"/>
      <c r="K106" s="156"/>
    </row>
    <row r="107" spans="2:11" s="187" customFormat="1" x14ac:dyDescent="0.3">
      <c r="B107" s="190" t="s">
        <v>51</v>
      </c>
      <c r="C107" s="203">
        <v>43083</v>
      </c>
      <c r="D107" s="203">
        <v>43095</v>
      </c>
      <c r="E107" s="202">
        <v>1486.63888944</v>
      </c>
      <c r="F107" s="202">
        <v>1263.6430560199999</v>
      </c>
      <c r="G107" s="166" t="s">
        <v>52</v>
      </c>
      <c r="H107" s="167">
        <v>0.82562255904000004</v>
      </c>
      <c r="I107" s="167">
        <v>0.70177917517999999</v>
      </c>
      <c r="J107" s="201">
        <v>43333</v>
      </c>
      <c r="K107" s="156"/>
    </row>
    <row r="108" spans="2:11" s="187" customFormat="1" x14ac:dyDescent="0.3">
      <c r="B108" s="166" t="s">
        <v>302</v>
      </c>
      <c r="C108" s="203"/>
      <c r="D108" s="203"/>
      <c r="E108" s="202"/>
      <c r="F108" s="202"/>
      <c r="G108" s="166" t="s">
        <v>54</v>
      </c>
      <c r="H108" s="167">
        <v>0.90818481495000003</v>
      </c>
      <c r="I108" s="167">
        <v>0.77195709270000001</v>
      </c>
      <c r="J108" s="200"/>
      <c r="K108" s="156"/>
    </row>
    <row r="109" spans="2:11" s="187" customFormat="1" x14ac:dyDescent="0.3">
      <c r="B109" s="183" t="s">
        <v>51</v>
      </c>
      <c r="C109" s="212">
        <v>42996</v>
      </c>
      <c r="D109" s="212">
        <v>43007</v>
      </c>
      <c r="E109" s="220">
        <v>305</v>
      </c>
      <c r="F109" s="221">
        <v>259.3</v>
      </c>
      <c r="G109" s="183" t="s">
        <v>52</v>
      </c>
      <c r="H109" s="189">
        <v>0.16938500000000001</v>
      </c>
      <c r="I109" s="189">
        <v>0.14397799999999999</v>
      </c>
      <c r="J109" s="216">
        <v>43333</v>
      </c>
      <c r="K109" s="156"/>
    </row>
    <row r="110" spans="2:11" s="187" customFormat="1" x14ac:dyDescent="0.3">
      <c r="B110" s="183" t="s">
        <v>303</v>
      </c>
      <c r="C110" s="212"/>
      <c r="D110" s="212"/>
      <c r="E110" s="220"/>
      <c r="F110" s="221"/>
      <c r="G110" s="183" t="s">
        <v>54</v>
      </c>
      <c r="H110" s="189">
        <v>0.18632399999999999</v>
      </c>
      <c r="I110" s="189">
        <v>0.15837499999999999</v>
      </c>
      <c r="J110" s="219"/>
      <c r="K110" s="156"/>
    </row>
    <row r="111" spans="2:11" s="187" customFormat="1" x14ac:dyDescent="0.3">
      <c r="B111" s="190" t="s">
        <v>51</v>
      </c>
      <c r="C111" s="203">
        <v>42905</v>
      </c>
      <c r="D111" s="203">
        <v>42916</v>
      </c>
      <c r="E111" s="202">
        <v>95</v>
      </c>
      <c r="F111" s="202">
        <v>80.75</v>
      </c>
      <c r="G111" s="166" t="s">
        <v>52</v>
      </c>
      <c r="H111" s="167">
        <v>5.2759357229999998E-2</v>
      </c>
      <c r="I111" s="167">
        <v>4.4845453649999999E-2</v>
      </c>
      <c r="J111" s="201">
        <v>43333</v>
      </c>
      <c r="K111" s="156"/>
    </row>
    <row r="112" spans="2:11" s="187" customFormat="1" x14ac:dyDescent="0.3">
      <c r="B112" s="166" t="s">
        <v>304</v>
      </c>
      <c r="C112" s="203"/>
      <c r="D112" s="203"/>
      <c r="E112" s="202"/>
      <c r="F112" s="202"/>
      <c r="G112" s="166" t="s">
        <v>54</v>
      </c>
      <c r="H112" s="167">
        <v>5.8035292959999998E-2</v>
      </c>
      <c r="I112" s="167">
        <v>4.932999901E-2</v>
      </c>
      <c r="J112" s="200"/>
      <c r="K112" s="156"/>
    </row>
    <row r="113" spans="2:11" s="187" customFormat="1" x14ac:dyDescent="0.3">
      <c r="B113" s="183" t="s">
        <v>51</v>
      </c>
      <c r="C113" s="212">
        <v>42814</v>
      </c>
      <c r="D113" s="212">
        <v>42825</v>
      </c>
      <c r="E113" s="220">
        <v>350</v>
      </c>
      <c r="F113" s="221">
        <v>297.5</v>
      </c>
      <c r="G113" s="183" t="s">
        <v>52</v>
      </c>
      <c r="H113" s="189">
        <v>0.19437657928999999</v>
      </c>
      <c r="I113" s="189">
        <v>0.16522009239999999</v>
      </c>
      <c r="J113" s="216">
        <v>43333</v>
      </c>
      <c r="K113" s="156"/>
    </row>
    <row r="114" spans="2:11" s="187" customFormat="1" x14ac:dyDescent="0.3">
      <c r="B114" s="183" t="s">
        <v>305</v>
      </c>
      <c r="C114" s="212"/>
      <c r="D114" s="212"/>
      <c r="E114" s="220"/>
      <c r="F114" s="221"/>
      <c r="G114" s="183" t="s">
        <v>54</v>
      </c>
      <c r="H114" s="189">
        <v>0.21381423722000001</v>
      </c>
      <c r="I114" s="189">
        <v>0.18174210163999999</v>
      </c>
      <c r="J114" s="219"/>
      <c r="K114" s="156"/>
    </row>
    <row r="115" spans="2:11" s="187" customFormat="1" x14ac:dyDescent="0.3">
      <c r="B115" s="190" t="s">
        <v>51</v>
      </c>
      <c r="C115" s="203">
        <v>42779</v>
      </c>
      <c r="D115" s="203">
        <v>42790</v>
      </c>
      <c r="E115" s="222">
        <v>180</v>
      </c>
      <c r="F115" s="222">
        <v>153</v>
      </c>
      <c r="G115" s="166" t="s">
        <v>52</v>
      </c>
      <c r="H115" s="188">
        <v>9.9965097909999995E-2</v>
      </c>
      <c r="I115" s="188">
        <v>8.497033323E-2</v>
      </c>
      <c r="J115" s="201">
        <v>43333</v>
      </c>
      <c r="K115" s="156"/>
    </row>
    <row r="116" spans="2:11" s="187" customFormat="1" x14ac:dyDescent="0.3">
      <c r="B116" s="166" t="s">
        <v>306</v>
      </c>
      <c r="C116" s="203"/>
      <c r="D116" s="203"/>
      <c r="E116" s="222"/>
      <c r="F116" s="222"/>
      <c r="G116" s="166" t="s">
        <v>54</v>
      </c>
      <c r="H116" s="188">
        <v>0.10996160770000001</v>
      </c>
      <c r="I116" s="188">
        <v>9.346736655E-2</v>
      </c>
      <c r="J116" s="200"/>
      <c r="K116" s="156"/>
    </row>
    <row r="117" spans="2:11" s="187" customFormat="1" x14ac:dyDescent="0.3">
      <c r="B117" s="163"/>
      <c r="C117" s="163"/>
      <c r="D117" s="163"/>
      <c r="E117" s="163"/>
      <c r="F117" s="163"/>
      <c r="G117" s="163"/>
      <c r="H117" s="163"/>
      <c r="I117" s="163"/>
      <c r="J117" s="163"/>
      <c r="K117" s="156"/>
    </row>
    <row r="118" spans="2:11" s="187" customFormat="1" x14ac:dyDescent="0.3">
      <c r="B118" s="198">
        <v>2016</v>
      </c>
      <c r="C118" s="198" t="s">
        <v>48</v>
      </c>
      <c r="D118" s="198" t="s">
        <v>49</v>
      </c>
      <c r="E118" s="198" t="s">
        <v>300</v>
      </c>
      <c r="F118" s="198" t="s">
        <v>287</v>
      </c>
      <c r="G118" s="198" t="s">
        <v>59</v>
      </c>
      <c r="H118" s="198" t="s">
        <v>288</v>
      </c>
      <c r="I118" s="198" t="s">
        <v>289</v>
      </c>
      <c r="J118" s="198" t="s">
        <v>50</v>
      </c>
      <c r="K118" s="156"/>
    </row>
    <row r="119" spans="2:11" x14ac:dyDescent="0.3">
      <c r="B119" s="199"/>
      <c r="C119" s="199"/>
      <c r="D119" s="199"/>
      <c r="E119" s="199"/>
      <c r="F119" s="199"/>
      <c r="G119" s="199"/>
      <c r="H119" s="199"/>
      <c r="I119" s="199"/>
      <c r="J119" s="199"/>
    </row>
    <row r="120" spans="2:11" x14ac:dyDescent="0.3">
      <c r="B120" s="170" t="s">
        <v>55</v>
      </c>
      <c r="C120" s="207">
        <v>42851</v>
      </c>
      <c r="D120" s="207">
        <v>42851</v>
      </c>
      <c r="E120" s="206">
        <v>1913.9867990599998</v>
      </c>
      <c r="F120" s="206">
        <v>1913.9867990599998</v>
      </c>
      <c r="G120" s="171" t="s">
        <v>52</v>
      </c>
      <c r="H120" s="172">
        <v>1.0629548766300001</v>
      </c>
      <c r="I120" s="172">
        <v>1.0629548766300001</v>
      </c>
      <c r="J120" s="205">
        <v>43082</v>
      </c>
    </row>
    <row r="121" spans="2:11" x14ac:dyDescent="0.3">
      <c r="B121" s="170" t="s">
        <v>307</v>
      </c>
      <c r="C121" s="207"/>
      <c r="D121" s="207"/>
      <c r="E121" s="206"/>
      <c r="F121" s="206"/>
      <c r="G121" s="171" t="s">
        <v>54</v>
      </c>
      <c r="H121" s="172">
        <v>1.1692503643000001</v>
      </c>
      <c r="I121" s="172">
        <v>1.1692503643000001</v>
      </c>
      <c r="J121" s="205"/>
    </row>
    <row r="122" spans="2:11" x14ac:dyDescent="0.3">
      <c r="B122" s="190" t="s">
        <v>51</v>
      </c>
      <c r="C122" s="203">
        <v>42723</v>
      </c>
      <c r="D122" s="203">
        <v>42734</v>
      </c>
      <c r="E122" s="202">
        <v>604.14499999999998</v>
      </c>
      <c r="F122" s="202">
        <v>513.52324999999996</v>
      </c>
      <c r="G122" s="166" t="s">
        <v>52</v>
      </c>
      <c r="H122" s="167">
        <v>0.33551896714000001</v>
      </c>
      <c r="I122" s="167">
        <v>0.28519112207000002</v>
      </c>
      <c r="J122" s="201">
        <v>43082</v>
      </c>
    </row>
    <row r="123" spans="2:11" x14ac:dyDescent="0.3">
      <c r="B123" s="166" t="s">
        <v>308</v>
      </c>
      <c r="C123" s="203"/>
      <c r="D123" s="203"/>
      <c r="E123" s="202"/>
      <c r="F123" s="202"/>
      <c r="G123" s="166" t="s">
        <v>54</v>
      </c>
      <c r="H123" s="167">
        <v>0.36907086384999999</v>
      </c>
      <c r="I123" s="167">
        <v>0.31371023427</v>
      </c>
      <c r="J123" s="201"/>
    </row>
    <row r="124" spans="2:11" x14ac:dyDescent="0.3">
      <c r="B124" s="170" t="s">
        <v>51</v>
      </c>
      <c r="C124" s="205">
        <v>42632</v>
      </c>
      <c r="D124" s="205">
        <v>42643</v>
      </c>
      <c r="E124" s="206">
        <v>650</v>
      </c>
      <c r="F124" s="206">
        <v>552.5</v>
      </c>
      <c r="G124" s="171" t="s">
        <v>52</v>
      </c>
      <c r="H124" s="172">
        <v>0.36098516293999999</v>
      </c>
      <c r="I124" s="172">
        <v>0.30683738849999997</v>
      </c>
      <c r="J124" s="205">
        <v>42969</v>
      </c>
    </row>
    <row r="125" spans="2:11" x14ac:dyDescent="0.3">
      <c r="B125" s="170" t="s">
        <v>309</v>
      </c>
      <c r="C125" s="205"/>
      <c r="D125" s="205"/>
      <c r="E125" s="206"/>
      <c r="F125" s="206"/>
      <c r="G125" s="171" t="s">
        <v>54</v>
      </c>
      <c r="H125" s="172">
        <v>0.39708367923999999</v>
      </c>
      <c r="I125" s="172">
        <v>0.33752112735000001</v>
      </c>
      <c r="J125" s="205"/>
    </row>
    <row r="126" spans="2:11" x14ac:dyDescent="0.3">
      <c r="B126" s="190" t="s">
        <v>51</v>
      </c>
      <c r="C126" s="203">
        <v>42538</v>
      </c>
      <c r="D126" s="203">
        <v>42551</v>
      </c>
      <c r="E126" s="202">
        <v>161</v>
      </c>
      <c r="F126" s="202">
        <v>136.85</v>
      </c>
      <c r="G126" s="166" t="s">
        <v>52</v>
      </c>
      <c r="H126" s="167">
        <v>8.9413248050000005E-2</v>
      </c>
      <c r="I126" s="167">
        <v>7.6001260840000001E-2</v>
      </c>
      <c r="J126" s="201">
        <v>42969</v>
      </c>
    </row>
    <row r="127" spans="2:11" x14ac:dyDescent="0.3">
      <c r="B127" s="166" t="s">
        <v>310</v>
      </c>
      <c r="C127" s="203"/>
      <c r="D127" s="203"/>
      <c r="E127" s="202"/>
      <c r="F127" s="202"/>
      <c r="G127" s="166" t="s">
        <v>54</v>
      </c>
      <c r="H127" s="167">
        <v>9.8354572850000002E-2</v>
      </c>
      <c r="I127" s="167">
        <v>8.3601386920000006E-2</v>
      </c>
      <c r="J127" s="201"/>
    </row>
    <row r="128" spans="2:11" x14ac:dyDescent="0.3">
      <c r="B128" s="170" t="s">
        <v>51</v>
      </c>
      <c r="C128" s="205">
        <v>42478</v>
      </c>
      <c r="D128" s="205">
        <v>42489</v>
      </c>
      <c r="E128" s="206">
        <v>220</v>
      </c>
      <c r="F128" s="206">
        <v>187</v>
      </c>
      <c r="G128" s="171" t="s">
        <v>52</v>
      </c>
      <c r="H128" s="172">
        <v>0.12217959361</v>
      </c>
      <c r="I128" s="172">
        <v>0.10385265456999999</v>
      </c>
      <c r="J128" s="205">
        <v>42969</v>
      </c>
    </row>
    <row r="129" spans="2:10" x14ac:dyDescent="0.3">
      <c r="B129" s="170" t="s">
        <v>311</v>
      </c>
      <c r="C129" s="205"/>
      <c r="D129" s="205"/>
      <c r="E129" s="206"/>
      <c r="F129" s="206"/>
      <c r="G129" s="171" t="s">
        <v>54</v>
      </c>
      <c r="H129" s="172">
        <v>0.13439755297</v>
      </c>
      <c r="I129" s="172">
        <v>0.11423792003</v>
      </c>
      <c r="J129" s="205"/>
    </row>
    <row r="130" spans="2:10" x14ac:dyDescent="0.3">
      <c r="B130" s="190" t="s">
        <v>51</v>
      </c>
      <c r="C130" s="203">
        <v>42447</v>
      </c>
      <c r="D130" s="203">
        <v>42460</v>
      </c>
      <c r="E130" s="202">
        <v>337</v>
      </c>
      <c r="F130" s="202">
        <v>286.45</v>
      </c>
      <c r="G130" s="166" t="s">
        <v>52</v>
      </c>
      <c r="H130" s="167">
        <v>0.18715692294</v>
      </c>
      <c r="I130" s="167">
        <v>0.15908338450000001</v>
      </c>
      <c r="J130" s="201">
        <v>42969</v>
      </c>
    </row>
    <row r="131" spans="2:10" x14ac:dyDescent="0.3">
      <c r="B131" s="166" t="s">
        <v>312</v>
      </c>
      <c r="C131" s="203"/>
      <c r="D131" s="203"/>
      <c r="E131" s="202"/>
      <c r="F131" s="202"/>
      <c r="G131" s="166" t="s">
        <v>54</v>
      </c>
      <c r="H131" s="167">
        <v>0.20587261524</v>
      </c>
      <c r="I131" s="167">
        <v>0.17499172295000001</v>
      </c>
      <c r="J131" s="201"/>
    </row>
    <row r="132" spans="2:10" x14ac:dyDescent="0.3">
      <c r="B132" s="170" t="s">
        <v>51</v>
      </c>
      <c r="C132" s="205">
        <v>42419</v>
      </c>
      <c r="D132" s="205">
        <v>42429</v>
      </c>
      <c r="E132" s="206">
        <v>200</v>
      </c>
      <c r="F132" s="206">
        <v>170</v>
      </c>
      <c r="G132" s="171" t="s">
        <v>52</v>
      </c>
      <c r="H132" s="172">
        <v>0.11107235782</v>
      </c>
      <c r="I132" s="172">
        <v>9.4411504150000006E-2</v>
      </c>
      <c r="J132" s="205">
        <v>42969</v>
      </c>
    </row>
    <row r="133" spans="2:10" x14ac:dyDescent="0.3">
      <c r="B133" s="170" t="s">
        <v>313</v>
      </c>
      <c r="C133" s="205"/>
      <c r="D133" s="205"/>
      <c r="E133" s="206"/>
      <c r="F133" s="206"/>
      <c r="G133" s="171" t="s">
        <v>54</v>
      </c>
      <c r="H133" s="172">
        <v>0.12217959361</v>
      </c>
      <c r="I133" s="172">
        <v>0.10385265456999999</v>
      </c>
      <c r="J133" s="205"/>
    </row>
    <row r="134" spans="2:10" x14ac:dyDescent="0.3">
      <c r="B134" s="193"/>
    </row>
    <row r="135" spans="2:10" x14ac:dyDescent="0.3">
      <c r="B135" s="198">
        <v>2015</v>
      </c>
      <c r="C135" s="198" t="s">
        <v>48</v>
      </c>
      <c r="D135" s="198" t="s">
        <v>49</v>
      </c>
      <c r="E135" s="198" t="s">
        <v>300</v>
      </c>
      <c r="F135" s="198" t="s">
        <v>287</v>
      </c>
      <c r="G135" s="198" t="s">
        <v>59</v>
      </c>
      <c r="H135" s="198" t="s">
        <v>288</v>
      </c>
      <c r="I135" s="198" t="s">
        <v>289</v>
      </c>
      <c r="J135" s="198" t="s">
        <v>50</v>
      </c>
    </row>
    <row r="136" spans="2:10" x14ac:dyDescent="0.3">
      <c r="B136" s="199"/>
      <c r="C136" s="199"/>
      <c r="D136" s="199"/>
      <c r="E136" s="199"/>
      <c r="F136" s="199"/>
      <c r="G136" s="199"/>
      <c r="H136" s="199"/>
      <c r="I136" s="199"/>
      <c r="J136" s="199"/>
    </row>
    <row r="137" spans="2:10" x14ac:dyDescent="0.3">
      <c r="B137" s="194" t="s">
        <v>55</v>
      </c>
      <c r="C137" s="203">
        <v>42488</v>
      </c>
      <c r="D137" s="203">
        <v>42488</v>
      </c>
      <c r="E137" s="202">
        <v>1287.2233853499999</v>
      </c>
      <c r="F137" s="202">
        <f>E137</f>
        <v>1287.2233853499999</v>
      </c>
      <c r="G137" s="166" t="s">
        <v>52</v>
      </c>
      <c r="H137" s="167">
        <v>0.71487468232182438</v>
      </c>
      <c r="I137" s="167">
        <v>0.71487468232182438</v>
      </c>
      <c r="J137" s="201">
        <v>42717</v>
      </c>
    </row>
    <row r="138" spans="2:10" x14ac:dyDescent="0.3">
      <c r="B138" s="194" t="s">
        <v>314</v>
      </c>
      <c r="C138" s="203"/>
      <c r="D138" s="203"/>
      <c r="E138" s="202"/>
      <c r="F138" s="202"/>
      <c r="G138" s="166" t="s">
        <v>54</v>
      </c>
      <c r="H138" s="167">
        <v>0.78636215055400682</v>
      </c>
      <c r="I138" s="167">
        <f>H138</f>
        <v>0.78636215055400682</v>
      </c>
      <c r="J138" s="201"/>
    </row>
    <row r="139" spans="2:10" x14ac:dyDescent="0.3">
      <c r="B139" s="195" t="s">
        <v>51</v>
      </c>
      <c r="C139" s="207">
        <v>42355</v>
      </c>
      <c r="D139" s="207">
        <v>42368</v>
      </c>
      <c r="E139" s="206">
        <v>302.89999999999998</v>
      </c>
      <c r="F139" s="206">
        <f>E139*0.85</f>
        <v>257.46499999999997</v>
      </c>
      <c r="G139" s="171" t="s">
        <v>52</v>
      </c>
      <c r="H139" s="172">
        <v>0.16823296997000001</v>
      </c>
      <c r="I139" s="172">
        <v>0.14299802448000001</v>
      </c>
      <c r="J139" s="205">
        <v>42717</v>
      </c>
    </row>
    <row r="140" spans="2:10" x14ac:dyDescent="0.3">
      <c r="B140" s="195" t="s">
        <v>315</v>
      </c>
      <c r="C140" s="207"/>
      <c r="D140" s="207"/>
      <c r="E140" s="206"/>
      <c r="F140" s="206"/>
      <c r="G140" s="171" t="s">
        <v>54</v>
      </c>
      <c r="H140" s="172">
        <v>0.18505626696999999</v>
      </c>
      <c r="I140" s="172">
        <v>0.15729782693</v>
      </c>
      <c r="J140" s="205"/>
    </row>
    <row r="141" spans="2:10" x14ac:dyDescent="0.3">
      <c r="B141" s="194" t="s">
        <v>51</v>
      </c>
      <c r="C141" s="203">
        <v>42327</v>
      </c>
      <c r="D141" s="203">
        <v>42338</v>
      </c>
      <c r="E141" s="202">
        <v>235</v>
      </c>
      <c r="F141" s="202">
        <f>E141*0.85</f>
        <v>199.75</v>
      </c>
      <c r="G141" s="166" t="s">
        <v>52</v>
      </c>
      <c r="H141" s="167">
        <v>0.13051002045000001</v>
      </c>
      <c r="I141" s="167">
        <v>0.110933517382</v>
      </c>
      <c r="J141" s="201">
        <v>42717</v>
      </c>
    </row>
    <row r="142" spans="2:10" x14ac:dyDescent="0.3">
      <c r="B142" s="194" t="s">
        <v>316</v>
      </c>
      <c r="C142" s="203"/>
      <c r="D142" s="203"/>
      <c r="E142" s="202"/>
      <c r="F142" s="202"/>
      <c r="G142" s="166" t="s">
        <v>54</v>
      </c>
      <c r="H142" s="167">
        <v>0.143561022495</v>
      </c>
      <c r="I142" s="167">
        <v>0.12202686912000001</v>
      </c>
      <c r="J142" s="201"/>
    </row>
    <row r="143" spans="2:10" x14ac:dyDescent="0.3">
      <c r="B143" s="195" t="s">
        <v>51</v>
      </c>
      <c r="C143" s="207">
        <v>42296</v>
      </c>
      <c r="D143" s="207">
        <v>42307</v>
      </c>
      <c r="E143" s="206">
        <v>88</v>
      </c>
      <c r="F143" s="206">
        <f>E143*0.85</f>
        <v>74.8</v>
      </c>
      <c r="G143" s="171" t="s">
        <v>52</v>
      </c>
      <c r="H143" s="172">
        <v>4.8871837445000003E-2</v>
      </c>
      <c r="I143" s="172">
        <v>4.1541061827999999E-2</v>
      </c>
      <c r="J143" s="205">
        <v>42717</v>
      </c>
    </row>
    <row r="144" spans="2:10" x14ac:dyDescent="0.3">
      <c r="B144" s="195" t="s">
        <v>317</v>
      </c>
      <c r="C144" s="207"/>
      <c r="D144" s="207"/>
      <c r="E144" s="206"/>
      <c r="F144" s="206"/>
      <c r="G144" s="171" t="s">
        <v>54</v>
      </c>
      <c r="H144" s="172">
        <v>5.3759021189999999E-2</v>
      </c>
      <c r="I144" s="172">
        <v>4.5695168011000001E-2</v>
      </c>
      <c r="J144" s="205"/>
    </row>
    <row r="145" spans="2:10" x14ac:dyDescent="0.3">
      <c r="B145" s="194" t="s">
        <v>51</v>
      </c>
      <c r="C145" s="203">
        <v>42265</v>
      </c>
      <c r="D145" s="203">
        <v>42277</v>
      </c>
      <c r="E145" s="202">
        <v>147</v>
      </c>
      <c r="F145" s="202">
        <f>E145*0.85</f>
        <v>124.95</v>
      </c>
      <c r="G145" s="166" t="s">
        <v>52</v>
      </c>
      <c r="H145" s="167">
        <v>8.1638183005000003E-2</v>
      </c>
      <c r="I145" s="167">
        <v>6.9392455554249999E-2</v>
      </c>
      <c r="J145" s="201">
        <v>42717</v>
      </c>
    </row>
    <row r="146" spans="2:10" x14ac:dyDescent="0.3">
      <c r="B146" s="194" t="s">
        <v>317</v>
      </c>
      <c r="C146" s="203"/>
      <c r="D146" s="203"/>
      <c r="E146" s="202"/>
      <c r="F146" s="202"/>
      <c r="G146" s="166" t="s">
        <v>54</v>
      </c>
      <c r="H146" s="167">
        <v>8.9802001305000004E-2</v>
      </c>
      <c r="I146" s="167">
        <v>7.633170110925E-2</v>
      </c>
      <c r="J146" s="201"/>
    </row>
    <row r="147" spans="2:10" x14ac:dyDescent="0.3">
      <c r="B147" s="195" t="s">
        <v>51</v>
      </c>
      <c r="C147" s="207">
        <v>42236</v>
      </c>
      <c r="D147" s="207">
        <v>42247</v>
      </c>
      <c r="E147" s="206">
        <v>237</v>
      </c>
      <c r="F147" s="206">
        <f>E147*0.85</f>
        <v>201.45</v>
      </c>
      <c r="G147" s="171" t="s">
        <v>52</v>
      </c>
      <c r="H147" s="172">
        <v>0.131620744028</v>
      </c>
      <c r="I147" s="172">
        <v>0.111877632423</v>
      </c>
      <c r="J147" s="205">
        <v>42605</v>
      </c>
    </row>
    <row r="148" spans="2:10" x14ac:dyDescent="0.3">
      <c r="B148" s="195" t="s">
        <v>318</v>
      </c>
      <c r="C148" s="207"/>
      <c r="D148" s="207"/>
      <c r="E148" s="206"/>
      <c r="F148" s="206"/>
      <c r="G148" s="171" t="s">
        <v>54</v>
      </c>
      <c r="H148" s="172">
        <v>0.14478281843099999</v>
      </c>
      <c r="I148" s="172">
        <v>0.123065395666</v>
      </c>
      <c r="J148" s="205"/>
    </row>
    <row r="149" spans="2:10" x14ac:dyDescent="0.3">
      <c r="B149" s="194" t="s">
        <v>51</v>
      </c>
      <c r="C149" s="203">
        <v>42205</v>
      </c>
      <c r="D149" s="203">
        <v>42216</v>
      </c>
      <c r="E149" s="202">
        <v>221</v>
      </c>
      <c r="F149" s="202">
        <v>187.85</v>
      </c>
      <c r="G149" s="166" t="s">
        <v>52</v>
      </c>
      <c r="H149" s="167">
        <v>0.122734955402</v>
      </c>
      <c r="I149" s="167">
        <v>0.104324712092</v>
      </c>
      <c r="J149" s="201">
        <v>42605</v>
      </c>
    </row>
    <row r="150" spans="2:10" x14ac:dyDescent="0.3">
      <c r="B150" s="194" t="s">
        <v>319</v>
      </c>
      <c r="C150" s="203"/>
      <c r="D150" s="203"/>
      <c r="E150" s="202"/>
      <c r="F150" s="202"/>
      <c r="G150" s="166" t="s">
        <v>54</v>
      </c>
      <c r="H150" s="167">
        <v>0.13500845094200001</v>
      </c>
      <c r="I150" s="167">
        <v>0.114757183301</v>
      </c>
      <c r="J150" s="201"/>
    </row>
    <row r="151" spans="2:10" x14ac:dyDescent="0.3">
      <c r="B151" s="195" t="s">
        <v>55</v>
      </c>
      <c r="C151" s="207">
        <v>42136</v>
      </c>
      <c r="D151" s="207">
        <v>42149</v>
      </c>
      <c r="E151" s="206">
        <v>270</v>
      </c>
      <c r="F151" s="206">
        <f>E151</f>
        <v>270</v>
      </c>
      <c r="G151" s="171" t="s">
        <v>52</v>
      </c>
      <c r="H151" s="172">
        <v>0.170178573168</v>
      </c>
      <c r="I151" s="172">
        <f>H151</f>
        <v>0.170178573168</v>
      </c>
      <c r="J151" s="205">
        <v>42605</v>
      </c>
    </row>
    <row r="152" spans="2:10" x14ac:dyDescent="0.3">
      <c r="B152" s="195" t="s">
        <v>320</v>
      </c>
      <c r="C152" s="207"/>
      <c r="D152" s="207"/>
      <c r="E152" s="206"/>
      <c r="F152" s="206"/>
      <c r="G152" s="171" t="s">
        <v>54</v>
      </c>
      <c r="H152" s="172">
        <v>0.18719643048500001</v>
      </c>
      <c r="I152" s="172">
        <f>H152</f>
        <v>0.18719643048500001</v>
      </c>
      <c r="J152" s="205"/>
    </row>
    <row r="153" spans="2:10" x14ac:dyDescent="0.3">
      <c r="B153" s="194" t="s">
        <v>51</v>
      </c>
      <c r="C153" s="203">
        <v>42136</v>
      </c>
      <c r="D153" s="203">
        <v>42149</v>
      </c>
      <c r="E153" s="202">
        <v>515</v>
      </c>
      <c r="F153" s="202">
        <v>437.75</v>
      </c>
      <c r="G153" s="166" t="s">
        <v>52</v>
      </c>
      <c r="H153" s="167">
        <v>0.32459987104400001</v>
      </c>
      <c r="I153" s="167">
        <v>0.27590989038800001</v>
      </c>
      <c r="J153" s="201">
        <v>42605</v>
      </c>
    </row>
    <row r="154" spans="2:10" x14ac:dyDescent="0.3">
      <c r="B154" s="194" t="s">
        <v>320</v>
      </c>
      <c r="C154" s="203"/>
      <c r="D154" s="203"/>
      <c r="E154" s="202"/>
      <c r="F154" s="202"/>
      <c r="G154" s="166" t="s">
        <v>54</v>
      </c>
      <c r="H154" s="167">
        <v>0.35705985814800001</v>
      </c>
      <c r="I154" s="167">
        <v>0.30350087942600001</v>
      </c>
      <c r="J154" s="201"/>
    </row>
    <row r="156" spans="2:10" x14ac:dyDescent="0.3">
      <c r="B156" s="198">
        <v>2014</v>
      </c>
      <c r="C156" s="198" t="s">
        <v>48</v>
      </c>
      <c r="D156" s="198" t="s">
        <v>49</v>
      </c>
      <c r="E156" s="198" t="s">
        <v>300</v>
      </c>
      <c r="F156" s="198" t="s">
        <v>287</v>
      </c>
      <c r="G156" s="198" t="s">
        <v>59</v>
      </c>
      <c r="H156" s="198" t="s">
        <v>288</v>
      </c>
      <c r="I156" s="198" t="s">
        <v>289</v>
      </c>
      <c r="J156" s="198" t="s">
        <v>50</v>
      </c>
    </row>
    <row r="157" spans="2:10" x14ac:dyDescent="0.3">
      <c r="B157" s="199"/>
      <c r="C157" s="199"/>
      <c r="D157" s="199"/>
      <c r="E157" s="199"/>
      <c r="F157" s="199"/>
      <c r="G157" s="199"/>
      <c r="H157" s="199"/>
      <c r="I157" s="199"/>
      <c r="J157" s="199"/>
    </row>
    <row r="158" spans="2:10" x14ac:dyDescent="0.3">
      <c r="B158" s="170" t="s">
        <v>55</v>
      </c>
      <c r="C158" s="207">
        <v>42103</v>
      </c>
      <c r="D158" s="207">
        <v>42103</v>
      </c>
      <c r="E158" s="206">
        <v>18.591869079999999</v>
      </c>
      <c r="F158" s="206">
        <v>18.591869079999999</v>
      </c>
      <c r="G158" s="171" t="s">
        <v>52</v>
      </c>
      <c r="H158" s="172">
        <v>1.5526054056999999E-2</v>
      </c>
      <c r="I158" s="172">
        <v>1.5526054056999999E-2</v>
      </c>
      <c r="J158" s="205">
        <v>42347</v>
      </c>
    </row>
    <row r="159" spans="2:10" x14ac:dyDescent="0.3">
      <c r="B159" s="170" t="s">
        <v>321</v>
      </c>
      <c r="C159" s="207"/>
      <c r="D159" s="207"/>
      <c r="E159" s="206"/>
      <c r="F159" s="206"/>
      <c r="G159" s="171" t="s">
        <v>54</v>
      </c>
      <c r="H159" s="172">
        <v>1.7078659462999999E-2</v>
      </c>
      <c r="I159" s="172">
        <v>1.7078659462999999E-2</v>
      </c>
      <c r="J159" s="205"/>
    </row>
    <row r="160" spans="2:10" x14ac:dyDescent="0.3">
      <c r="B160" s="165" t="s">
        <v>55</v>
      </c>
      <c r="C160" s="203">
        <v>42034</v>
      </c>
      <c r="D160" s="203">
        <v>42045</v>
      </c>
      <c r="E160" s="202">
        <f>2750-E162</f>
        <v>1894.595</v>
      </c>
      <c r="F160" s="202">
        <f>E160</f>
        <v>1894.595</v>
      </c>
      <c r="G160" s="166" t="s">
        <v>52</v>
      </c>
      <c r="H160" s="167">
        <f>2.296522661346-H162</f>
        <v>1.5821746733000002</v>
      </c>
      <c r="I160" s="167">
        <f>H160</f>
        <v>1.5821746733000002</v>
      </c>
      <c r="J160" s="201">
        <v>42347</v>
      </c>
    </row>
    <row r="161" spans="2:10" x14ac:dyDescent="0.3">
      <c r="B161" s="165" t="s">
        <v>321</v>
      </c>
      <c r="C161" s="203"/>
      <c r="D161" s="203"/>
      <c r="E161" s="202"/>
      <c r="F161" s="202"/>
      <c r="G161" s="166" t="s">
        <v>54</v>
      </c>
      <c r="H161" s="167">
        <f>2.52617492748-H163</f>
        <v>1.7403921406289999</v>
      </c>
      <c r="I161" s="167">
        <f>H161</f>
        <v>1.7403921406289999</v>
      </c>
      <c r="J161" s="201"/>
    </row>
    <row r="162" spans="2:10" x14ac:dyDescent="0.3">
      <c r="B162" s="170" t="s">
        <v>55</v>
      </c>
      <c r="C162" s="207">
        <v>42034</v>
      </c>
      <c r="D162" s="207">
        <v>42045</v>
      </c>
      <c r="E162" s="206">
        <v>855.40499999999997</v>
      </c>
      <c r="F162" s="206">
        <f>E162</f>
        <v>855.40499999999997</v>
      </c>
      <c r="G162" s="171" t="s">
        <v>52</v>
      </c>
      <c r="H162" s="172">
        <v>0.71434798804599997</v>
      </c>
      <c r="I162" s="172">
        <f>H162</f>
        <v>0.71434798804599997</v>
      </c>
      <c r="J162" s="205">
        <v>42167</v>
      </c>
    </row>
    <row r="163" spans="2:10" x14ac:dyDescent="0.3">
      <c r="B163" s="170" t="s">
        <v>321</v>
      </c>
      <c r="C163" s="207"/>
      <c r="D163" s="207"/>
      <c r="E163" s="206"/>
      <c r="F163" s="206"/>
      <c r="G163" s="171" t="s">
        <v>54</v>
      </c>
      <c r="H163" s="172">
        <v>0.785782786851</v>
      </c>
      <c r="I163" s="172">
        <f>H163</f>
        <v>0.785782786851</v>
      </c>
      <c r="J163" s="205"/>
    </row>
    <row r="164" spans="2:10" x14ac:dyDescent="0.3">
      <c r="B164" s="165" t="s">
        <v>51</v>
      </c>
      <c r="C164" s="203">
        <v>41991</v>
      </c>
      <c r="D164" s="203">
        <v>42003</v>
      </c>
      <c r="E164" s="202">
        <v>475.42899999999997</v>
      </c>
      <c r="F164" s="202">
        <v>404.11464999999998</v>
      </c>
      <c r="G164" s="166" t="s">
        <v>52</v>
      </c>
      <c r="H164" s="167">
        <v>0.397030353585</v>
      </c>
      <c r="I164" s="167">
        <v>0.33747580054699999</v>
      </c>
      <c r="J164" s="201">
        <v>42167</v>
      </c>
    </row>
    <row r="165" spans="2:10" x14ac:dyDescent="0.3">
      <c r="B165" s="165" t="s">
        <v>321</v>
      </c>
      <c r="C165" s="203"/>
      <c r="D165" s="203"/>
      <c r="E165" s="202"/>
      <c r="F165" s="202"/>
      <c r="G165" s="166" t="s">
        <v>54</v>
      </c>
      <c r="H165" s="167">
        <v>0.43673338894399999</v>
      </c>
      <c r="I165" s="167">
        <v>0.371223380602</v>
      </c>
      <c r="J165" s="201"/>
    </row>
    <row r="166" spans="2:10" x14ac:dyDescent="0.3">
      <c r="B166" s="170" t="s">
        <v>51</v>
      </c>
      <c r="C166" s="207">
        <v>41960</v>
      </c>
      <c r="D166" s="207">
        <v>41971</v>
      </c>
      <c r="E166" s="206">
        <v>463.24700000000001</v>
      </c>
      <c r="F166" s="206">
        <f>E166*0.85</f>
        <v>393.75995</v>
      </c>
      <c r="G166" s="171" t="s">
        <v>52</v>
      </c>
      <c r="H166" s="172">
        <v>0.386857175745</v>
      </c>
      <c r="I166" s="172">
        <v>0.32882859938300002</v>
      </c>
      <c r="J166" s="205">
        <v>42167</v>
      </c>
    </row>
    <row r="167" spans="2:10" x14ac:dyDescent="0.3">
      <c r="B167" s="170" t="s">
        <v>321</v>
      </c>
      <c r="C167" s="207"/>
      <c r="D167" s="207"/>
      <c r="E167" s="206"/>
      <c r="F167" s="206"/>
      <c r="G167" s="171" t="s">
        <v>54</v>
      </c>
      <c r="H167" s="172">
        <v>0.42554289332</v>
      </c>
      <c r="I167" s="172">
        <v>0.361711459322</v>
      </c>
      <c r="J167" s="205"/>
    </row>
    <row r="168" spans="2:10" x14ac:dyDescent="0.3">
      <c r="B168" s="165" t="s">
        <v>51</v>
      </c>
      <c r="C168" s="203">
        <v>41932</v>
      </c>
      <c r="D168" s="203">
        <v>41943</v>
      </c>
      <c r="E168" s="202">
        <v>305.77199999999999</v>
      </c>
      <c r="F168" s="202">
        <v>259.90620000000001</v>
      </c>
      <c r="G168" s="166" t="s">
        <v>52</v>
      </c>
      <c r="H168" s="167">
        <v>0.25534993716499998</v>
      </c>
      <c r="I168" s="167">
        <v>0.217047446591</v>
      </c>
      <c r="J168" s="201">
        <v>42167</v>
      </c>
    </row>
    <row r="169" spans="2:10" x14ac:dyDescent="0.3">
      <c r="B169" s="165" t="s">
        <v>321</v>
      </c>
      <c r="C169" s="203"/>
      <c r="D169" s="203"/>
      <c r="E169" s="202"/>
      <c r="F169" s="202"/>
      <c r="G169" s="166" t="s">
        <v>54</v>
      </c>
      <c r="H169" s="167">
        <v>0.28088493088200001</v>
      </c>
      <c r="I169" s="167">
        <v>0.23875219125</v>
      </c>
      <c r="J169" s="201"/>
    </row>
    <row r="170" spans="2:10" x14ac:dyDescent="0.3">
      <c r="B170" s="170" t="s">
        <v>51</v>
      </c>
      <c r="C170" s="207">
        <v>41901</v>
      </c>
      <c r="D170" s="207">
        <v>41912</v>
      </c>
      <c r="E170" s="206">
        <v>250.167</v>
      </c>
      <c r="F170" s="206">
        <v>212.64195000000001</v>
      </c>
      <c r="G170" s="171" t="s">
        <v>52</v>
      </c>
      <c r="H170" s="172">
        <v>0.208914248952</v>
      </c>
      <c r="I170" s="172">
        <v>0.17757711161</v>
      </c>
      <c r="J170" s="205">
        <v>41992</v>
      </c>
    </row>
    <row r="171" spans="2:10" x14ac:dyDescent="0.3">
      <c r="B171" s="170" t="s">
        <v>321</v>
      </c>
      <c r="C171" s="207"/>
      <c r="D171" s="207"/>
      <c r="E171" s="206"/>
      <c r="F171" s="206"/>
      <c r="G171" s="171" t="s">
        <v>54</v>
      </c>
      <c r="H171" s="172">
        <v>0.22980567384799999</v>
      </c>
      <c r="I171" s="172">
        <v>0.19533482277100001</v>
      </c>
      <c r="J171" s="205"/>
    </row>
    <row r="172" spans="2:10" x14ac:dyDescent="0.3">
      <c r="B172" s="165" t="s">
        <v>51</v>
      </c>
      <c r="C172" s="203">
        <v>41869</v>
      </c>
      <c r="D172" s="203">
        <v>41880</v>
      </c>
      <c r="E172" s="202">
        <v>299.38499999999999</v>
      </c>
      <c r="F172" s="202">
        <f>E172*0.85</f>
        <v>254.47725</v>
      </c>
      <c r="G172" s="166" t="s">
        <v>52</v>
      </c>
      <c r="H172" s="167">
        <v>0.25001615889700002</v>
      </c>
      <c r="I172" s="167">
        <v>0.212513735063</v>
      </c>
      <c r="J172" s="201">
        <v>41992</v>
      </c>
    </row>
    <row r="173" spans="2:10" x14ac:dyDescent="0.3">
      <c r="B173" s="165" t="s">
        <v>321</v>
      </c>
      <c r="C173" s="203"/>
      <c r="D173" s="203"/>
      <c r="E173" s="202"/>
      <c r="F173" s="202"/>
      <c r="G173" s="166" t="s">
        <v>54</v>
      </c>
      <c r="H173" s="167">
        <v>0.27501777478599998</v>
      </c>
      <c r="I173" s="167">
        <v>0.23376510856800001</v>
      </c>
      <c r="J173" s="201"/>
    </row>
    <row r="174" spans="2:10" x14ac:dyDescent="0.3">
      <c r="B174" s="170" t="s">
        <v>51</v>
      </c>
      <c r="C174" s="207">
        <v>41838</v>
      </c>
      <c r="D174" s="207">
        <v>41851</v>
      </c>
      <c r="E174" s="206">
        <v>298</v>
      </c>
      <c r="F174" s="206">
        <v>253.3</v>
      </c>
      <c r="G174" s="171" t="s">
        <v>52</v>
      </c>
      <c r="H174" s="172">
        <v>0.248859546574</v>
      </c>
      <c r="I174" s="172">
        <v>0.21153061458799999</v>
      </c>
      <c r="J174" s="205">
        <v>41992</v>
      </c>
    </row>
    <row r="175" spans="2:10" x14ac:dyDescent="0.3">
      <c r="B175" s="170" t="s">
        <v>321</v>
      </c>
      <c r="C175" s="207"/>
      <c r="D175" s="207"/>
      <c r="E175" s="206"/>
      <c r="F175" s="206"/>
      <c r="G175" s="171" t="s">
        <v>54</v>
      </c>
      <c r="H175" s="172">
        <v>0.27374550123199998</v>
      </c>
      <c r="I175" s="172">
        <v>0.232683676048</v>
      </c>
      <c r="J175" s="205"/>
    </row>
    <row r="177" spans="2:10" x14ac:dyDescent="0.3">
      <c r="B177" s="198">
        <v>2013</v>
      </c>
      <c r="C177" s="198" t="s">
        <v>48</v>
      </c>
      <c r="D177" s="198" t="s">
        <v>49</v>
      </c>
      <c r="E177" s="198" t="s">
        <v>300</v>
      </c>
      <c r="F177" s="198" t="s">
        <v>287</v>
      </c>
      <c r="G177" s="198" t="s">
        <v>59</v>
      </c>
      <c r="H177" s="198" t="s">
        <v>288</v>
      </c>
      <c r="I177" s="198" t="s">
        <v>289</v>
      </c>
      <c r="J177" s="198" t="s">
        <v>50</v>
      </c>
    </row>
    <row r="178" spans="2:10" x14ac:dyDescent="0.3">
      <c r="B178" s="199"/>
      <c r="C178" s="199"/>
      <c r="D178" s="199"/>
      <c r="E178" s="199"/>
      <c r="F178" s="199"/>
      <c r="G178" s="199"/>
      <c r="H178" s="199"/>
      <c r="I178" s="199"/>
      <c r="J178" s="199"/>
    </row>
    <row r="179" spans="2:10" x14ac:dyDescent="0.3">
      <c r="B179" s="170" t="s">
        <v>55</v>
      </c>
      <c r="C179" s="207">
        <v>41752</v>
      </c>
      <c r="D179" s="207">
        <v>41752</v>
      </c>
      <c r="E179" s="206">
        <v>132.53856647999999</v>
      </c>
      <c r="F179" s="206">
        <v>132.53856647999999</v>
      </c>
      <c r="G179" s="171" t="s">
        <v>52</v>
      </c>
      <c r="H179" s="172">
        <v>0.110682844154</v>
      </c>
      <c r="I179" s="172">
        <v>0.110682844154</v>
      </c>
      <c r="J179" s="205">
        <v>41786</v>
      </c>
    </row>
    <row r="180" spans="2:10" x14ac:dyDescent="0.3">
      <c r="B180" s="170" t="s">
        <v>322</v>
      </c>
      <c r="C180" s="207"/>
      <c r="D180" s="205"/>
      <c r="E180" s="206"/>
      <c r="F180" s="206"/>
      <c r="G180" s="171" t="s">
        <v>54</v>
      </c>
      <c r="H180" s="172">
        <v>0.121751128569</v>
      </c>
      <c r="I180" s="172">
        <v>0.121751128569</v>
      </c>
      <c r="J180" s="205"/>
    </row>
    <row r="181" spans="2:10" x14ac:dyDescent="0.3">
      <c r="B181" s="165" t="s">
        <v>55</v>
      </c>
      <c r="C181" s="203">
        <v>41695</v>
      </c>
      <c r="D181" s="203">
        <v>41708</v>
      </c>
      <c r="E181" s="202">
        <v>1043</v>
      </c>
      <c r="F181" s="202">
        <v>1043</v>
      </c>
      <c r="G181" s="166" t="s">
        <v>52</v>
      </c>
      <c r="H181" s="167">
        <v>0.87100841301200005</v>
      </c>
      <c r="I181" s="167">
        <f>H181</f>
        <v>0.87100841301200005</v>
      </c>
      <c r="J181" s="201">
        <v>41725</v>
      </c>
    </row>
    <row r="182" spans="2:10" x14ac:dyDescent="0.3">
      <c r="B182" s="165" t="s">
        <v>322</v>
      </c>
      <c r="C182" s="203"/>
      <c r="D182" s="201"/>
      <c r="E182" s="202"/>
      <c r="F182" s="202"/>
      <c r="G182" s="166" t="s">
        <v>54</v>
      </c>
      <c r="H182" s="167">
        <v>0.95810925431299998</v>
      </c>
      <c r="I182" s="167">
        <f>H182</f>
        <v>0.95810925431299998</v>
      </c>
      <c r="J182" s="201"/>
    </row>
    <row r="183" spans="2:10" x14ac:dyDescent="0.3">
      <c r="B183" s="170" t="s">
        <v>51</v>
      </c>
      <c r="C183" s="205">
        <v>41626</v>
      </c>
      <c r="D183" s="205">
        <v>41638</v>
      </c>
      <c r="E183" s="206">
        <v>760</v>
      </c>
      <c r="F183" s="206">
        <v>646</v>
      </c>
      <c r="G183" s="171" t="s">
        <v>52</v>
      </c>
      <c r="H183" s="172">
        <v>0.63467535368100003</v>
      </c>
      <c r="I183" s="172">
        <v>0.539474050629</v>
      </c>
      <c r="J183" s="205">
        <v>41684</v>
      </c>
    </row>
    <row r="184" spans="2:10" x14ac:dyDescent="0.3">
      <c r="B184" s="170" t="s">
        <v>322</v>
      </c>
      <c r="C184" s="205"/>
      <c r="D184" s="205"/>
      <c r="E184" s="206"/>
      <c r="F184" s="206"/>
      <c r="G184" s="171" t="s">
        <v>54</v>
      </c>
      <c r="H184" s="172">
        <v>0.69814288904900001</v>
      </c>
      <c r="I184" s="172">
        <v>0.593421455692</v>
      </c>
      <c r="J184" s="205"/>
    </row>
    <row r="185" spans="2:10" x14ac:dyDescent="0.3">
      <c r="B185" s="165" t="s">
        <v>51</v>
      </c>
      <c r="C185" s="201">
        <v>41565</v>
      </c>
      <c r="D185" s="201">
        <v>41578</v>
      </c>
      <c r="E185" s="202">
        <v>538</v>
      </c>
      <c r="F185" s="202">
        <v>457.3</v>
      </c>
      <c r="G185" s="166" t="s">
        <v>52</v>
      </c>
      <c r="H185" s="167">
        <v>0.44928334247399998</v>
      </c>
      <c r="I185" s="167">
        <v>0.38189084110299998</v>
      </c>
      <c r="J185" s="201">
        <v>41604</v>
      </c>
    </row>
    <row r="186" spans="2:10" x14ac:dyDescent="0.3">
      <c r="B186" s="165" t="s">
        <v>322</v>
      </c>
      <c r="C186" s="201"/>
      <c r="D186" s="201"/>
      <c r="E186" s="202"/>
      <c r="F186" s="202"/>
      <c r="G186" s="166" t="s">
        <v>54</v>
      </c>
      <c r="H186" s="167">
        <v>0.49421167672100003</v>
      </c>
      <c r="I186" s="167">
        <v>0.42007992521300003</v>
      </c>
      <c r="J186" s="201"/>
    </row>
    <row r="187" spans="2:10" x14ac:dyDescent="0.3">
      <c r="B187" s="170" t="s">
        <v>55</v>
      </c>
      <c r="C187" s="205">
        <v>41565</v>
      </c>
      <c r="D187" s="205">
        <v>41578</v>
      </c>
      <c r="E187" s="206">
        <v>746</v>
      </c>
      <c r="F187" s="206">
        <f>E187</f>
        <v>746</v>
      </c>
      <c r="G187" s="171" t="s">
        <v>52</v>
      </c>
      <c r="H187" s="172">
        <v>0.62298396558699998</v>
      </c>
      <c r="I187" s="172">
        <f>H187</f>
        <v>0.62298396558699998</v>
      </c>
      <c r="J187" s="205">
        <v>41604</v>
      </c>
    </row>
    <row r="188" spans="2:10" x14ac:dyDescent="0.3">
      <c r="B188" s="170" t="s">
        <v>322</v>
      </c>
      <c r="C188" s="205"/>
      <c r="D188" s="205"/>
      <c r="E188" s="206"/>
      <c r="F188" s="206"/>
      <c r="G188" s="171" t="s">
        <v>54</v>
      </c>
      <c r="H188" s="172">
        <v>0.68528236214500005</v>
      </c>
      <c r="I188" s="172">
        <f>H188</f>
        <v>0.68528236214500005</v>
      </c>
      <c r="J188" s="205"/>
    </row>
    <row r="189" spans="2:10" x14ac:dyDescent="0.3">
      <c r="B189" s="165" t="s">
        <v>51</v>
      </c>
      <c r="C189" s="201">
        <v>41536</v>
      </c>
      <c r="D189" s="201">
        <v>41547</v>
      </c>
      <c r="E189" s="202">
        <v>220</v>
      </c>
      <c r="F189" s="202">
        <v>187</v>
      </c>
      <c r="G189" s="166" t="s">
        <v>52</v>
      </c>
      <c r="H189" s="167">
        <v>0.18372181290699999</v>
      </c>
      <c r="I189" s="167">
        <v>0.15616354097099999</v>
      </c>
      <c r="J189" s="201">
        <v>41604</v>
      </c>
    </row>
    <row r="190" spans="2:10" x14ac:dyDescent="0.3">
      <c r="B190" s="165" t="s">
        <v>322</v>
      </c>
      <c r="C190" s="201"/>
      <c r="D190" s="201"/>
      <c r="E190" s="202"/>
      <c r="F190" s="202"/>
      <c r="G190" s="166" t="s">
        <v>54</v>
      </c>
      <c r="H190" s="167">
        <v>0.202093994198</v>
      </c>
      <c r="I190" s="167">
        <v>0.17177989506899999</v>
      </c>
      <c r="J190" s="201"/>
    </row>
    <row r="191" spans="2:10" x14ac:dyDescent="0.3">
      <c r="B191" s="170" t="s">
        <v>51</v>
      </c>
      <c r="C191" s="205">
        <v>41505</v>
      </c>
      <c r="D191" s="205">
        <v>41516</v>
      </c>
      <c r="E191" s="206">
        <v>220</v>
      </c>
      <c r="F191" s="206">
        <v>187</v>
      </c>
      <c r="G191" s="171" t="s">
        <v>52</v>
      </c>
      <c r="H191" s="172">
        <v>0.18372181290699999</v>
      </c>
      <c r="I191" s="172">
        <v>0.15616354097099999</v>
      </c>
      <c r="J191" s="205">
        <v>41604</v>
      </c>
    </row>
    <row r="192" spans="2:10" x14ac:dyDescent="0.3">
      <c r="B192" s="170" t="s">
        <v>322</v>
      </c>
      <c r="C192" s="205"/>
      <c r="D192" s="205"/>
      <c r="E192" s="206"/>
      <c r="F192" s="206"/>
      <c r="G192" s="171" t="s">
        <v>54</v>
      </c>
      <c r="H192" s="172">
        <v>0.202093994198</v>
      </c>
      <c r="I192" s="172">
        <v>0.17177989506899999</v>
      </c>
      <c r="J192" s="205"/>
    </row>
    <row r="194" spans="2:10" x14ac:dyDescent="0.3">
      <c r="B194" s="198">
        <v>2012</v>
      </c>
      <c r="C194" s="198" t="s">
        <v>48</v>
      </c>
      <c r="D194" s="198" t="s">
        <v>49</v>
      </c>
      <c r="E194" s="198" t="s">
        <v>300</v>
      </c>
      <c r="F194" s="198" t="s">
        <v>287</v>
      </c>
      <c r="G194" s="198" t="s">
        <v>59</v>
      </c>
      <c r="H194" s="198" t="s">
        <v>288</v>
      </c>
      <c r="I194" s="198" t="s">
        <v>289</v>
      </c>
      <c r="J194" s="198" t="s">
        <v>50</v>
      </c>
    </row>
    <row r="195" spans="2:10" x14ac:dyDescent="0.3">
      <c r="B195" s="199"/>
      <c r="C195" s="199"/>
      <c r="D195" s="199"/>
      <c r="E195" s="199"/>
      <c r="F195" s="199"/>
      <c r="G195" s="199"/>
      <c r="H195" s="199"/>
      <c r="I195" s="199"/>
      <c r="J195" s="199"/>
    </row>
    <row r="196" spans="2:10" x14ac:dyDescent="0.3">
      <c r="B196" s="170" t="s">
        <v>55</v>
      </c>
      <c r="C196" s="207">
        <v>41380</v>
      </c>
      <c r="D196" s="205">
        <v>41380</v>
      </c>
      <c r="E196" s="206">
        <v>1498.8</v>
      </c>
      <c r="F196" s="206">
        <v>1498.8</v>
      </c>
      <c r="G196" s="171" t="s">
        <v>52</v>
      </c>
      <c r="H196" s="172">
        <v>1.25162</v>
      </c>
      <c r="I196" s="172">
        <v>1.25162</v>
      </c>
      <c r="J196" s="205">
        <v>41604</v>
      </c>
    </row>
    <row r="197" spans="2:10" x14ac:dyDescent="0.3">
      <c r="B197" s="170" t="s">
        <v>323</v>
      </c>
      <c r="C197" s="207"/>
      <c r="D197" s="205"/>
      <c r="E197" s="206"/>
      <c r="F197" s="206"/>
      <c r="G197" s="171" t="s">
        <v>54</v>
      </c>
      <c r="H197" s="172">
        <v>1.376782</v>
      </c>
      <c r="I197" s="172">
        <v>1.376782</v>
      </c>
      <c r="J197" s="205"/>
    </row>
    <row r="198" spans="2:10" x14ac:dyDescent="0.3">
      <c r="B198" s="165" t="s">
        <v>55</v>
      </c>
      <c r="C198" s="201">
        <v>41284</v>
      </c>
      <c r="D198" s="201">
        <v>41295</v>
      </c>
      <c r="E198" s="202">
        <v>1650</v>
      </c>
      <c r="F198" s="202">
        <f>E198</f>
        <v>1650</v>
      </c>
      <c r="G198" s="166" t="s">
        <v>52</v>
      </c>
      <c r="H198" s="167">
        <v>1.377913596807</v>
      </c>
      <c r="I198" s="167">
        <f>H198</f>
        <v>1.377913596807</v>
      </c>
      <c r="J198" s="201">
        <v>41323</v>
      </c>
    </row>
    <row r="199" spans="2:10" x14ac:dyDescent="0.3">
      <c r="B199" s="165" t="s">
        <v>323</v>
      </c>
      <c r="C199" s="201"/>
      <c r="D199" s="201"/>
      <c r="E199" s="202"/>
      <c r="F199" s="202"/>
      <c r="G199" s="166" t="s">
        <v>54</v>
      </c>
      <c r="H199" s="167">
        <v>1.5157049564880001</v>
      </c>
      <c r="I199" s="167">
        <f>H199</f>
        <v>1.5157049564880001</v>
      </c>
      <c r="J199" s="201"/>
    </row>
    <row r="200" spans="2:10" x14ac:dyDescent="0.3">
      <c r="B200" s="170" t="s">
        <v>55</v>
      </c>
      <c r="C200" s="205">
        <v>41218</v>
      </c>
      <c r="D200" s="205">
        <v>41236</v>
      </c>
      <c r="E200" s="206">
        <v>1122.5</v>
      </c>
      <c r="F200" s="206">
        <v>1122.5</v>
      </c>
      <c r="G200" s="171" t="s">
        <v>52</v>
      </c>
      <c r="H200" s="172">
        <v>0.93741699999999994</v>
      </c>
      <c r="I200" s="172">
        <v>0.93741699999999994</v>
      </c>
      <c r="J200" s="205">
        <v>41255</v>
      </c>
    </row>
    <row r="201" spans="2:10" x14ac:dyDescent="0.3">
      <c r="B201" s="170" t="s">
        <v>323</v>
      </c>
      <c r="C201" s="205"/>
      <c r="D201" s="205"/>
      <c r="E201" s="206"/>
      <c r="F201" s="206"/>
      <c r="G201" s="171" t="s">
        <v>54</v>
      </c>
      <c r="H201" s="172">
        <v>1.031158</v>
      </c>
      <c r="I201" s="172">
        <v>1.031158</v>
      </c>
      <c r="J201" s="205"/>
    </row>
    <row r="203" spans="2:10" x14ac:dyDescent="0.3">
      <c r="B203" s="198">
        <v>2011</v>
      </c>
      <c r="C203" s="198" t="s">
        <v>48</v>
      </c>
      <c r="D203" s="198" t="s">
        <v>49</v>
      </c>
      <c r="E203" s="198" t="s">
        <v>300</v>
      </c>
      <c r="F203" s="198" t="s">
        <v>287</v>
      </c>
      <c r="G203" s="198" t="s">
        <v>59</v>
      </c>
      <c r="H203" s="198" t="s">
        <v>288</v>
      </c>
      <c r="I203" s="198" t="s">
        <v>289</v>
      </c>
      <c r="J203" s="198" t="s">
        <v>50</v>
      </c>
    </row>
    <row r="204" spans="2:10" x14ac:dyDescent="0.3">
      <c r="B204" s="199"/>
      <c r="C204" s="199"/>
      <c r="D204" s="199"/>
      <c r="E204" s="199"/>
      <c r="F204" s="199"/>
      <c r="G204" s="199"/>
      <c r="H204" s="199"/>
      <c r="I204" s="199"/>
      <c r="J204" s="199"/>
    </row>
    <row r="205" spans="2:10" x14ac:dyDescent="0.3">
      <c r="B205" s="170" t="s">
        <v>55</v>
      </c>
      <c r="C205" s="207">
        <f>C207</f>
        <v>41010</v>
      </c>
      <c r="D205" s="205">
        <f>D207</f>
        <v>41010</v>
      </c>
      <c r="E205" s="206">
        <f>1953.028537-E207</f>
        <v>877.47853699999996</v>
      </c>
      <c r="F205" s="206">
        <f>E205</f>
        <v>877.47853699999996</v>
      </c>
      <c r="G205" s="171" t="s">
        <v>52</v>
      </c>
      <c r="H205" s="172">
        <v>0.73238635476500002</v>
      </c>
      <c r="I205" s="172">
        <f>H205</f>
        <v>0.73238635476500002</v>
      </c>
      <c r="J205" s="205">
        <v>41255</v>
      </c>
    </row>
    <row r="206" spans="2:10" x14ac:dyDescent="0.3">
      <c r="B206" s="170" t="s">
        <v>324</v>
      </c>
      <c r="C206" s="207"/>
      <c r="D206" s="205"/>
      <c r="E206" s="206"/>
      <c r="F206" s="206"/>
      <c r="G206" s="171" t="s">
        <v>54</v>
      </c>
      <c r="H206" s="172">
        <v>0.80562499024199996</v>
      </c>
      <c r="I206" s="172">
        <f>H206</f>
        <v>0.80562499024199996</v>
      </c>
      <c r="J206" s="205"/>
    </row>
    <row r="207" spans="2:10" x14ac:dyDescent="0.3">
      <c r="B207" s="165" t="s">
        <v>55</v>
      </c>
      <c r="C207" s="201">
        <v>41010</v>
      </c>
      <c r="D207" s="201">
        <f>C207</f>
        <v>41010</v>
      </c>
      <c r="E207" s="202">
        <v>1075.55</v>
      </c>
      <c r="F207" s="202">
        <f>E207</f>
        <v>1075.55</v>
      </c>
      <c r="G207" s="166" t="s">
        <v>52</v>
      </c>
      <c r="H207" s="167">
        <v>0.897706451061</v>
      </c>
      <c r="I207" s="167">
        <f>H207</f>
        <v>0.897706451061</v>
      </c>
      <c r="J207" s="201">
        <v>41031</v>
      </c>
    </row>
    <row r="208" spans="2:10" x14ac:dyDescent="0.3">
      <c r="B208" s="165" t="s">
        <v>324</v>
      </c>
      <c r="C208" s="201"/>
      <c r="D208" s="201"/>
      <c r="E208" s="202"/>
      <c r="F208" s="202"/>
      <c r="G208" s="166" t="s">
        <v>54</v>
      </c>
      <c r="H208" s="167">
        <v>0.98747709616699997</v>
      </c>
      <c r="I208" s="167">
        <f>H208</f>
        <v>0.98747709616699997</v>
      </c>
      <c r="J208" s="201"/>
    </row>
    <row r="209" spans="2:10" x14ac:dyDescent="0.3">
      <c r="B209" s="170" t="s">
        <v>51</v>
      </c>
      <c r="C209" s="205">
        <v>40889</v>
      </c>
      <c r="D209" s="205">
        <v>40906</v>
      </c>
      <c r="E209" s="206">
        <v>617</v>
      </c>
      <c r="F209" s="206">
        <f>E209*0.85</f>
        <v>524.44999999999993</v>
      </c>
      <c r="G209" s="171" t="s">
        <v>52</v>
      </c>
      <c r="H209" s="172">
        <v>0.51496556222500001</v>
      </c>
      <c r="I209" s="172">
        <v>0.43772</v>
      </c>
      <c r="J209" s="205">
        <v>41031</v>
      </c>
    </row>
    <row r="210" spans="2:10" x14ac:dyDescent="0.3">
      <c r="B210" s="170" t="s">
        <v>324</v>
      </c>
      <c r="C210" s="205"/>
      <c r="D210" s="205"/>
      <c r="E210" s="206"/>
      <c r="F210" s="206"/>
      <c r="G210" s="171" t="s">
        <v>54</v>
      </c>
      <c r="H210" s="172">
        <v>0.56646211844700001</v>
      </c>
      <c r="I210" s="172">
        <v>0.48149199999999998</v>
      </c>
      <c r="J210" s="205"/>
    </row>
    <row r="211" spans="2:10" x14ac:dyDescent="0.3">
      <c r="B211" s="165" t="s">
        <v>55</v>
      </c>
      <c r="C211" s="201">
        <v>40799</v>
      </c>
      <c r="D211" s="201">
        <v>40816</v>
      </c>
      <c r="E211" s="202">
        <v>382.4</v>
      </c>
      <c r="F211" s="202">
        <v>382.4</v>
      </c>
      <c r="G211" s="166" t="s">
        <v>52</v>
      </c>
      <c r="H211" s="167">
        <v>0.31905871769600003</v>
      </c>
      <c r="I211" s="167">
        <v>0.31905800000000001</v>
      </c>
      <c r="J211" s="201">
        <v>40850</v>
      </c>
    </row>
    <row r="212" spans="2:10" x14ac:dyDescent="0.3">
      <c r="B212" s="165" t="s">
        <v>324</v>
      </c>
      <c r="C212" s="201"/>
      <c r="D212" s="201"/>
      <c r="E212" s="202"/>
      <c r="F212" s="202"/>
      <c r="G212" s="166" t="s">
        <v>54</v>
      </c>
      <c r="H212" s="167">
        <v>0.35096458946600001</v>
      </c>
      <c r="I212" s="167">
        <v>0.350964</v>
      </c>
      <c r="J212" s="201"/>
    </row>
    <row r="213" spans="2:10" x14ac:dyDescent="0.3">
      <c r="B213" s="170" t="s">
        <v>51</v>
      </c>
      <c r="C213" s="205">
        <v>40799</v>
      </c>
      <c r="D213" s="205">
        <v>40816</v>
      </c>
      <c r="E213" s="206">
        <v>1250</v>
      </c>
      <c r="F213" s="206">
        <v>1062.5</v>
      </c>
      <c r="G213" s="171" t="s">
        <v>52</v>
      </c>
      <c r="H213" s="172">
        <v>1.042948214228</v>
      </c>
      <c r="I213" s="172">
        <v>0.88650499999999999</v>
      </c>
      <c r="J213" s="205">
        <v>40850</v>
      </c>
    </row>
    <row r="214" spans="2:10" x14ac:dyDescent="0.3">
      <c r="B214" s="170" t="s">
        <v>324</v>
      </c>
      <c r="C214" s="205"/>
      <c r="D214" s="205"/>
      <c r="E214" s="206"/>
      <c r="F214" s="206"/>
      <c r="G214" s="171" t="s">
        <v>54</v>
      </c>
      <c r="H214" s="172">
        <v>1.1472430356500001</v>
      </c>
      <c r="I214" s="172">
        <v>0.97515600000000002</v>
      </c>
      <c r="J214" s="205"/>
    </row>
  </sheetData>
  <mergeCells count="446">
    <mergeCell ref="C211:C212"/>
    <mergeCell ref="D211:D212"/>
    <mergeCell ref="E211:E212"/>
    <mergeCell ref="F211:F212"/>
    <mergeCell ref="J211:J212"/>
    <mergeCell ref="C213:C214"/>
    <mergeCell ref="D213:D214"/>
    <mergeCell ref="E213:E214"/>
    <mergeCell ref="F213:F214"/>
    <mergeCell ref="J213:J214"/>
    <mergeCell ref="C207:C208"/>
    <mergeCell ref="D207:D208"/>
    <mergeCell ref="E207:E208"/>
    <mergeCell ref="F207:F208"/>
    <mergeCell ref="J207:J208"/>
    <mergeCell ref="C209:C210"/>
    <mergeCell ref="D209:D210"/>
    <mergeCell ref="E209:E210"/>
    <mergeCell ref="F209:F210"/>
    <mergeCell ref="J209:J210"/>
    <mergeCell ref="C205:C206"/>
    <mergeCell ref="D205:D206"/>
    <mergeCell ref="E205:E206"/>
    <mergeCell ref="F205:F206"/>
    <mergeCell ref="J205:J206"/>
    <mergeCell ref="B203:B204"/>
    <mergeCell ref="C203:C204"/>
    <mergeCell ref="D203:D204"/>
    <mergeCell ref="E203:E204"/>
    <mergeCell ref="F203:F204"/>
    <mergeCell ref="G203:G204"/>
    <mergeCell ref="J198:J199"/>
    <mergeCell ref="C200:C201"/>
    <mergeCell ref="D200:D201"/>
    <mergeCell ref="E200:E201"/>
    <mergeCell ref="F200:F201"/>
    <mergeCell ref="J200:J201"/>
    <mergeCell ref="H203:H204"/>
    <mergeCell ref="I203:I204"/>
    <mergeCell ref="J203:J204"/>
    <mergeCell ref="B194:B195"/>
    <mergeCell ref="C194:C195"/>
    <mergeCell ref="D194:D195"/>
    <mergeCell ref="E194:E195"/>
    <mergeCell ref="F194:F195"/>
    <mergeCell ref="G194:G195"/>
    <mergeCell ref="C198:C199"/>
    <mergeCell ref="D198:D199"/>
    <mergeCell ref="E198:E199"/>
    <mergeCell ref="F198:F199"/>
    <mergeCell ref="C191:C192"/>
    <mergeCell ref="D191:D192"/>
    <mergeCell ref="E191:E192"/>
    <mergeCell ref="F191:F192"/>
    <mergeCell ref="J191:J192"/>
    <mergeCell ref="H194:H195"/>
    <mergeCell ref="I194:I195"/>
    <mergeCell ref="J194:J195"/>
    <mergeCell ref="C196:C197"/>
    <mergeCell ref="D196:D197"/>
    <mergeCell ref="E196:E197"/>
    <mergeCell ref="F196:F197"/>
    <mergeCell ref="J196:J197"/>
    <mergeCell ref="C187:C188"/>
    <mergeCell ref="D187:D188"/>
    <mergeCell ref="E187:E188"/>
    <mergeCell ref="F187:F188"/>
    <mergeCell ref="J187:J188"/>
    <mergeCell ref="C189:C190"/>
    <mergeCell ref="D189:D190"/>
    <mergeCell ref="E189:E190"/>
    <mergeCell ref="F189:F190"/>
    <mergeCell ref="J189:J190"/>
    <mergeCell ref="J181:J182"/>
    <mergeCell ref="C183:C184"/>
    <mergeCell ref="D183:D184"/>
    <mergeCell ref="E183:E184"/>
    <mergeCell ref="F183:F184"/>
    <mergeCell ref="J183:J184"/>
    <mergeCell ref="C185:C186"/>
    <mergeCell ref="D185:D186"/>
    <mergeCell ref="E185:E186"/>
    <mergeCell ref="F185:F186"/>
    <mergeCell ref="J185:J186"/>
    <mergeCell ref="B177:B178"/>
    <mergeCell ref="C177:C178"/>
    <mergeCell ref="D177:D178"/>
    <mergeCell ref="E177:E178"/>
    <mergeCell ref="F177:F178"/>
    <mergeCell ref="G177:G178"/>
    <mergeCell ref="C181:C182"/>
    <mergeCell ref="D181:D182"/>
    <mergeCell ref="E181:E182"/>
    <mergeCell ref="F181:F182"/>
    <mergeCell ref="C174:C175"/>
    <mergeCell ref="D174:D175"/>
    <mergeCell ref="E174:E175"/>
    <mergeCell ref="F174:F175"/>
    <mergeCell ref="J174:J175"/>
    <mergeCell ref="H177:H178"/>
    <mergeCell ref="I177:I178"/>
    <mergeCell ref="J177:J178"/>
    <mergeCell ref="C179:C180"/>
    <mergeCell ref="D179:D180"/>
    <mergeCell ref="E179:E180"/>
    <mergeCell ref="F179:F180"/>
    <mergeCell ref="J179:J180"/>
    <mergeCell ref="C170:C171"/>
    <mergeCell ref="D170:D171"/>
    <mergeCell ref="E170:E171"/>
    <mergeCell ref="F170:F171"/>
    <mergeCell ref="J170:J171"/>
    <mergeCell ref="C172:C173"/>
    <mergeCell ref="D172:D173"/>
    <mergeCell ref="E172:E173"/>
    <mergeCell ref="F172:F173"/>
    <mergeCell ref="J172:J173"/>
    <mergeCell ref="C166:C167"/>
    <mergeCell ref="D166:D167"/>
    <mergeCell ref="E166:E167"/>
    <mergeCell ref="F166:F167"/>
    <mergeCell ref="J166:J167"/>
    <mergeCell ref="C168:C169"/>
    <mergeCell ref="D168:D169"/>
    <mergeCell ref="E168:E169"/>
    <mergeCell ref="F168:F169"/>
    <mergeCell ref="J168:J169"/>
    <mergeCell ref="J160:J161"/>
    <mergeCell ref="C162:C163"/>
    <mergeCell ref="D162:D163"/>
    <mergeCell ref="E162:E163"/>
    <mergeCell ref="F162:F163"/>
    <mergeCell ref="J162:J163"/>
    <mergeCell ref="C164:C165"/>
    <mergeCell ref="D164:D165"/>
    <mergeCell ref="E164:E165"/>
    <mergeCell ref="F164:F165"/>
    <mergeCell ref="J164:J165"/>
    <mergeCell ref="B156:B157"/>
    <mergeCell ref="C156:C157"/>
    <mergeCell ref="D156:D157"/>
    <mergeCell ref="E156:E157"/>
    <mergeCell ref="F156:F157"/>
    <mergeCell ref="G156:G157"/>
    <mergeCell ref="C160:C161"/>
    <mergeCell ref="D160:D161"/>
    <mergeCell ref="E160:E161"/>
    <mergeCell ref="F160:F161"/>
    <mergeCell ref="C153:C154"/>
    <mergeCell ref="D153:D154"/>
    <mergeCell ref="E153:E154"/>
    <mergeCell ref="F153:F154"/>
    <mergeCell ref="J153:J154"/>
    <mergeCell ref="H156:H157"/>
    <mergeCell ref="I156:I157"/>
    <mergeCell ref="J156:J157"/>
    <mergeCell ref="C158:C159"/>
    <mergeCell ref="D158:D159"/>
    <mergeCell ref="E158:E159"/>
    <mergeCell ref="F158:F159"/>
    <mergeCell ref="J158:J159"/>
    <mergeCell ref="C149:C150"/>
    <mergeCell ref="D149:D150"/>
    <mergeCell ref="E149:E150"/>
    <mergeCell ref="F149:F150"/>
    <mergeCell ref="J149:J150"/>
    <mergeCell ref="C151:C152"/>
    <mergeCell ref="D151:D152"/>
    <mergeCell ref="E151:E152"/>
    <mergeCell ref="F151:F152"/>
    <mergeCell ref="J151:J152"/>
    <mergeCell ref="C145:C146"/>
    <mergeCell ref="D145:D146"/>
    <mergeCell ref="E145:E146"/>
    <mergeCell ref="F145:F146"/>
    <mergeCell ref="J145:J146"/>
    <mergeCell ref="C147:C148"/>
    <mergeCell ref="D147:D148"/>
    <mergeCell ref="E147:E148"/>
    <mergeCell ref="F147:F148"/>
    <mergeCell ref="J147:J148"/>
    <mergeCell ref="J139:J140"/>
    <mergeCell ref="C141:C142"/>
    <mergeCell ref="D141:D142"/>
    <mergeCell ref="E141:E142"/>
    <mergeCell ref="F141:F142"/>
    <mergeCell ref="J141:J142"/>
    <mergeCell ref="C143:C144"/>
    <mergeCell ref="D143:D144"/>
    <mergeCell ref="E143:E144"/>
    <mergeCell ref="F143:F144"/>
    <mergeCell ref="J143:J144"/>
    <mergeCell ref="B135:B136"/>
    <mergeCell ref="C135:C136"/>
    <mergeCell ref="D135:D136"/>
    <mergeCell ref="E135:E136"/>
    <mergeCell ref="F135:F136"/>
    <mergeCell ref="G135:G136"/>
    <mergeCell ref="C139:C140"/>
    <mergeCell ref="D139:D140"/>
    <mergeCell ref="E139:E140"/>
    <mergeCell ref="F139:F140"/>
    <mergeCell ref="C132:C133"/>
    <mergeCell ref="D132:D133"/>
    <mergeCell ref="E132:E133"/>
    <mergeCell ref="F132:F133"/>
    <mergeCell ref="J132:J133"/>
    <mergeCell ref="H135:H136"/>
    <mergeCell ref="I135:I136"/>
    <mergeCell ref="J135:J136"/>
    <mergeCell ref="C137:C138"/>
    <mergeCell ref="D137:D138"/>
    <mergeCell ref="E137:E138"/>
    <mergeCell ref="F137:F138"/>
    <mergeCell ref="J137:J138"/>
    <mergeCell ref="C128:C129"/>
    <mergeCell ref="D128:D129"/>
    <mergeCell ref="E128:E129"/>
    <mergeCell ref="F128:F129"/>
    <mergeCell ref="J128:J129"/>
    <mergeCell ref="C130:C131"/>
    <mergeCell ref="D130:D131"/>
    <mergeCell ref="E130:E131"/>
    <mergeCell ref="F130:F131"/>
    <mergeCell ref="J130:J131"/>
    <mergeCell ref="C124:C125"/>
    <mergeCell ref="D124:D125"/>
    <mergeCell ref="E124:E125"/>
    <mergeCell ref="F124:F125"/>
    <mergeCell ref="J124:J125"/>
    <mergeCell ref="C126:C127"/>
    <mergeCell ref="D126:D127"/>
    <mergeCell ref="E126:E127"/>
    <mergeCell ref="F126:F127"/>
    <mergeCell ref="J126:J127"/>
    <mergeCell ref="C120:C121"/>
    <mergeCell ref="D120:D121"/>
    <mergeCell ref="E120:E121"/>
    <mergeCell ref="F120:F121"/>
    <mergeCell ref="J120:J121"/>
    <mergeCell ref="C122:C123"/>
    <mergeCell ref="D122:D123"/>
    <mergeCell ref="E122:E123"/>
    <mergeCell ref="F122:F123"/>
    <mergeCell ref="J122:J123"/>
    <mergeCell ref="C115:C116"/>
    <mergeCell ref="D115:D116"/>
    <mergeCell ref="E115:E116"/>
    <mergeCell ref="F115:F116"/>
    <mergeCell ref="J115:J116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C111:C112"/>
    <mergeCell ref="D111:D112"/>
    <mergeCell ref="E111:E112"/>
    <mergeCell ref="F111:F112"/>
    <mergeCell ref="J111:J112"/>
    <mergeCell ref="C113:C114"/>
    <mergeCell ref="D113:D114"/>
    <mergeCell ref="E113:E114"/>
    <mergeCell ref="F113:F114"/>
    <mergeCell ref="J113:J114"/>
    <mergeCell ref="C107:C108"/>
    <mergeCell ref="D107:D108"/>
    <mergeCell ref="E107:E108"/>
    <mergeCell ref="F107:F108"/>
    <mergeCell ref="J107:J108"/>
    <mergeCell ref="C109:C110"/>
    <mergeCell ref="D109:D110"/>
    <mergeCell ref="E109:E110"/>
    <mergeCell ref="F109:F110"/>
    <mergeCell ref="J109:J110"/>
    <mergeCell ref="H103:H104"/>
    <mergeCell ref="I103:I104"/>
    <mergeCell ref="J103:J104"/>
    <mergeCell ref="C105:C106"/>
    <mergeCell ref="D105:D106"/>
    <mergeCell ref="E105:E106"/>
    <mergeCell ref="F105:F106"/>
    <mergeCell ref="J105:J106"/>
    <mergeCell ref="B103:B104"/>
    <mergeCell ref="C103:C104"/>
    <mergeCell ref="D103:D104"/>
    <mergeCell ref="E103:E104"/>
    <mergeCell ref="F103:F104"/>
    <mergeCell ref="G103:G104"/>
    <mergeCell ref="B102:J102"/>
    <mergeCell ref="C96:C97"/>
    <mergeCell ref="D96:D97"/>
    <mergeCell ref="E96:E97"/>
    <mergeCell ref="F96:F97"/>
    <mergeCell ref="J96:J97"/>
    <mergeCell ref="C98:C99"/>
    <mergeCell ref="D98:D99"/>
    <mergeCell ref="E98:E99"/>
    <mergeCell ref="F98:F99"/>
    <mergeCell ref="J98:J99"/>
    <mergeCell ref="C94:C95"/>
    <mergeCell ref="D94:D95"/>
    <mergeCell ref="E94:E95"/>
    <mergeCell ref="F94:F95"/>
    <mergeCell ref="J94:J95"/>
    <mergeCell ref="C100:C101"/>
    <mergeCell ref="D100:D101"/>
    <mergeCell ref="E100:E101"/>
    <mergeCell ref="F100:F101"/>
    <mergeCell ref="J100:J101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C87:C88"/>
    <mergeCell ref="D87:D88"/>
    <mergeCell ref="E87:E88"/>
    <mergeCell ref="F87:F88"/>
    <mergeCell ref="J87:J88"/>
    <mergeCell ref="C89:C90"/>
    <mergeCell ref="D89:D90"/>
    <mergeCell ref="E89:E90"/>
    <mergeCell ref="F89:F90"/>
    <mergeCell ref="J89:J90"/>
    <mergeCell ref="C83:C84"/>
    <mergeCell ref="D83:D84"/>
    <mergeCell ref="E83:E84"/>
    <mergeCell ref="F83:F84"/>
    <mergeCell ref="J83:J84"/>
    <mergeCell ref="C85:C86"/>
    <mergeCell ref="D85:D86"/>
    <mergeCell ref="E85:E86"/>
    <mergeCell ref="F85:F86"/>
    <mergeCell ref="J85:J86"/>
    <mergeCell ref="C79:C80"/>
    <mergeCell ref="D79:D80"/>
    <mergeCell ref="E79:E80"/>
    <mergeCell ref="F79:F80"/>
    <mergeCell ref="J79:J80"/>
    <mergeCell ref="C81:C82"/>
    <mergeCell ref="D81:D82"/>
    <mergeCell ref="E81:E82"/>
    <mergeCell ref="F81:F82"/>
    <mergeCell ref="J81:J82"/>
    <mergeCell ref="C74:C75"/>
    <mergeCell ref="D74:D75"/>
    <mergeCell ref="E74:E75"/>
    <mergeCell ref="F74:F75"/>
    <mergeCell ref="J74:J75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B72:B73"/>
    <mergeCell ref="C72:C73"/>
    <mergeCell ref="D72:D73"/>
    <mergeCell ref="E72:E73"/>
    <mergeCell ref="F72:F73"/>
    <mergeCell ref="J72:J73"/>
    <mergeCell ref="B70:B71"/>
    <mergeCell ref="C70:C71"/>
    <mergeCell ref="D70:D71"/>
    <mergeCell ref="E70:E71"/>
    <mergeCell ref="F70:F71"/>
    <mergeCell ref="J70:J71"/>
    <mergeCell ref="B68:B69"/>
    <mergeCell ref="C68:C69"/>
    <mergeCell ref="D68:D69"/>
    <mergeCell ref="E68:E69"/>
    <mergeCell ref="F68:F69"/>
    <mergeCell ref="J68:J69"/>
    <mergeCell ref="H61:H62"/>
    <mergeCell ref="I61:I62"/>
    <mergeCell ref="J61:J62"/>
    <mergeCell ref="B66:B67"/>
    <mergeCell ref="C66:C67"/>
    <mergeCell ref="D66:D67"/>
    <mergeCell ref="E66:E67"/>
    <mergeCell ref="F66:F67"/>
    <mergeCell ref="J66:J67"/>
    <mergeCell ref="B61:B62"/>
    <mergeCell ref="C61:C62"/>
    <mergeCell ref="D61:D62"/>
    <mergeCell ref="E61:E62"/>
    <mergeCell ref="F61:F62"/>
    <mergeCell ref="G61:G62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H18:H19"/>
    <mergeCell ref="I18:I19"/>
    <mergeCell ref="J18:J19"/>
    <mergeCell ref="B28:B29"/>
    <mergeCell ref="C28:C29"/>
    <mergeCell ref="D28:D29"/>
    <mergeCell ref="E28:E29"/>
    <mergeCell ref="F28:F29"/>
    <mergeCell ref="G28:G29"/>
    <mergeCell ref="H28:H29"/>
    <mergeCell ref="B18:B19"/>
    <mergeCell ref="C18:C19"/>
    <mergeCell ref="D18:D19"/>
    <mergeCell ref="E18:E19"/>
    <mergeCell ref="F18:F19"/>
    <mergeCell ref="G18:G19"/>
    <mergeCell ref="I28:I29"/>
    <mergeCell ref="J28:J29"/>
    <mergeCell ref="B8:J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BBBF-31C1-43C6-8800-548C34D376CA}">
  <sheetPr codeName="Planilha6">
    <pageSetUpPr fitToPage="1"/>
  </sheetPr>
  <dimension ref="A1:BA62"/>
  <sheetViews>
    <sheetView showGridLines="0" showRowColHeaders="0" zoomScaleNormal="100" workbookViewId="0">
      <pane xSplit="2" ySplit="6" topLeftCell="Q7" activePane="bottomRight" state="frozen"/>
      <selection activeCell="G24" sqref="G24"/>
      <selection pane="topRight" activeCell="G24" sqref="G24"/>
      <selection pane="bottomLeft" activeCell="G24" sqref="G24"/>
      <selection pane="bottomRight" activeCell="AA3" sqref="AA3"/>
    </sheetView>
  </sheetViews>
  <sheetFormatPr defaultColWidth="0" defaultRowHeight="0" customHeight="1" zeroHeight="1" x14ac:dyDescent="0.25"/>
  <cols>
    <col min="1" max="1" width="2.81640625" style="5" customWidth="1"/>
    <col min="2" max="2" width="57.26953125" style="5" customWidth="1"/>
    <col min="3" max="17" width="8.7265625" style="5" customWidth="1"/>
    <col min="18" max="18" width="8.81640625" style="5" customWidth="1"/>
    <col min="19" max="27" width="8.7265625" style="5" customWidth="1"/>
    <col min="28" max="28" width="2.453125" style="5" customWidth="1"/>
    <col min="29" max="53" width="0" style="2" hidden="1" customWidth="1"/>
    <col min="54" max="16384" width="12.7265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</row>
    <row r="5" spans="1:28" ht="14.25" customHeight="1" x14ac:dyDescent="0.25">
      <c r="C5" s="116"/>
      <c r="D5" s="116"/>
      <c r="E5" s="116"/>
      <c r="F5" s="116"/>
      <c r="G5" s="116"/>
      <c r="H5" s="116"/>
      <c r="I5" s="116"/>
      <c r="J5" s="116"/>
      <c r="K5" s="116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8" s="1" customFormat="1" ht="14.25" customHeight="1" x14ac:dyDescent="0.25">
      <c r="A6" s="3"/>
      <c r="B6" s="117" t="s">
        <v>62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  <c r="AB6" s="118"/>
    </row>
    <row r="7" spans="1:28" ht="14.25" customHeight="1" x14ac:dyDescent="0.25">
      <c r="B7" s="57" t="s">
        <v>115</v>
      </c>
      <c r="C7" s="58">
        <v>16683.400000000001</v>
      </c>
      <c r="D7" s="58">
        <v>16344.900000000001</v>
      </c>
      <c r="E7" s="58">
        <v>16606.2</v>
      </c>
      <c r="F7" s="58">
        <v>16937.400000000001</v>
      </c>
      <c r="G7" s="58">
        <v>15803.63992967</v>
      </c>
      <c r="H7" s="58">
        <v>14973.969857000002</v>
      </c>
      <c r="I7" s="58">
        <v>15855.57774853</v>
      </c>
      <c r="J7" s="58">
        <v>16562.252345150002</v>
      </c>
      <c r="K7" s="58">
        <v>16035.922604560001</v>
      </c>
      <c r="L7" s="58">
        <v>15695.678120230001</v>
      </c>
      <c r="M7" s="58">
        <v>16093.679732909999</v>
      </c>
      <c r="N7" s="58">
        <v>16786.259220060001</v>
      </c>
      <c r="O7" s="58">
        <v>16469.887321629998</v>
      </c>
      <c r="P7" s="58">
        <v>16980.686355129998</v>
      </c>
      <c r="Q7" s="58">
        <v>17328.28407256</v>
      </c>
      <c r="R7" s="58">
        <v>16982.164078499998</v>
      </c>
      <c r="S7" s="58">
        <v>17264.16318345</v>
      </c>
      <c r="T7" s="58">
        <v>17407.649286740005</v>
      </c>
      <c r="U7" s="58">
        <v>17974.57859148</v>
      </c>
      <c r="V7" s="58">
        <v>18583.162053240001</v>
      </c>
      <c r="W7" s="58">
        <v>18595.840832890004</v>
      </c>
      <c r="X7" s="58">
        <v>18954.810875309995</v>
      </c>
      <c r="Y7" s="58">
        <v>19196.943255870003</v>
      </c>
      <c r="Z7" s="58">
        <v>20024.820661450001</v>
      </c>
      <c r="AA7" s="58">
        <v>19809.482538040003</v>
      </c>
      <c r="AB7" s="119"/>
    </row>
    <row r="8" spans="1:28" ht="14.25" customHeight="1" x14ac:dyDescent="0.25">
      <c r="B8" s="57" t="s">
        <v>80</v>
      </c>
      <c r="C8" s="58">
        <v>10974.72287829</v>
      </c>
      <c r="D8" s="58">
        <v>10869.836147619997</v>
      </c>
      <c r="E8" s="58">
        <v>11046.748076619999</v>
      </c>
      <c r="F8" s="58">
        <v>11376.864559600001</v>
      </c>
      <c r="G8" s="58">
        <v>10824.666793939999</v>
      </c>
      <c r="H8" s="58">
        <v>10317.44773174</v>
      </c>
      <c r="I8" s="58">
        <v>10791.53785656</v>
      </c>
      <c r="J8" s="58">
        <v>11192.82021398</v>
      </c>
      <c r="K8" s="58">
        <v>10848.938739669999</v>
      </c>
      <c r="L8" s="58">
        <v>10649.480828919999</v>
      </c>
      <c r="M8" s="58">
        <v>11033.251108679999</v>
      </c>
      <c r="N8" s="58">
        <v>11500.941690289999</v>
      </c>
      <c r="O8" s="58">
        <v>11351.620243699997</v>
      </c>
      <c r="P8" s="58">
        <v>11831.309092720001</v>
      </c>
      <c r="Q8" s="58">
        <v>12198.995101590001</v>
      </c>
      <c r="R8" s="58">
        <v>12659.237870299999</v>
      </c>
      <c r="S8" s="58">
        <v>12720.909826730001</v>
      </c>
      <c r="T8" s="58">
        <v>12732.708688909999</v>
      </c>
      <c r="U8" s="58">
        <v>13111.80654231</v>
      </c>
      <c r="V8" s="58">
        <v>13534.725906569998</v>
      </c>
      <c r="W8" s="58">
        <v>13545.634814279998</v>
      </c>
      <c r="X8" s="58">
        <v>13678.935463799999</v>
      </c>
      <c r="Y8" s="58">
        <v>14039.057718840002</v>
      </c>
      <c r="Z8" s="58">
        <v>14581.4198008</v>
      </c>
      <c r="AA8" s="58">
        <v>14390.272420360003</v>
      </c>
      <c r="AB8" s="119"/>
    </row>
    <row r="9" spans="1:28" ht="14.25" customHeight="1" x14ac:dyDescent="0.25">
      <c r="B9" s="57" t="s">
        <v>116</v>
      </c>
      <c r="C9" s="58">
        <v>10376.235396759999</v>
      </c>
      <c r="D9" s="58">
        <v>10238.956015749998</v>
      </c>
      <c r="E9" s="58">
        <v>10402.040735299999</v>
      </c>
      <c r="F9" s="58">
        <v>10547.637150850001</v>
      </c>
      <c r="G9" s="58">
        <v>10243.75363625</v>
      </c>
      <c r="H9" s="58">
        <v>9944.4351132400025</v>
      </c>
      <c r="I9" s="58">
        <v>10081.59256922</v>
      </c>
      <c r="J9" s="58">
        <v>10383.763340739999</v>
      </c>
      <c r="K9" s="58">
        <v>10204.82586461</v>
      </c>
      <c r="L9" s="58">
        <v>10099.894533709999</v>
      </c>
      <c r="M9" s="58">
        <v>10463.68098229</v>
      </c>
      <c r="N9" s="58">
        <v>10620.85219059</v>
      </c>
      <c r="O9" s="58">
        <v>10643.364421049999</v>
      </c>
      <c r="P9" s="58">
        <v>11136.58270494</v>
      </c>
      <c r="Q9" s="58">
        <v>11481.82561686</v>
      </c>
      <c r="R9" s="58">
        <v>11674.431104160001</v>
      </c>
      <c r="S9" s="58">
        <v>11866.724749000001</v>
      </c>
      <c r="T9" s="58">
        <v>11989.652512139999</v>
      </c>
      <c r="U9" s="58">
        <v>12297.848248849999</v>
      </c>
      <c r="V9" s="58">
        <v>12493.084081570001</v>
      </c>
      <c r="W9" s="58">
        <v>12664.746250969998</v>
      </c>
      <c r="X9" s="58">
        <v>12862.051455939998</v>
      </c>
      <c r="Y9" s="58">
        <v>13183.382078619999</v>
      </c>
      <c r="Z9" s="58">
        <v>13404.700371700001</v>
      </c>
      <c r="AA9" s="58">
        <v>13480.806724670001</v>
      </c>
      <c r="AB9" s="119"/>
    </row>
    <row r="10" spans="1:28" ht="14.25" customHeight="1" x14ac:dyDescent="0.25">
      <c r="B10" s="73" t="s">
        <v>117</v>
      </c>
      <c r="C10" s="74">
        <v>6482.1877198299999</v>
      </c>
      <c r="D10" s="74">
        <v>6341.4863176599993</v>
      </c>
      <c r="E10" s="74">
        <v>6516.4478291099986</v>
      </c>
      <c r="F10" s="74">
        <v>6623.0207922600002</v>
      </c>
      <c r="G10" s="74">
        <v>6489.4139967900001</v>
      </c>
      <c r="H10" s="74">
        <v>6244.9256806500016</v>
      </c>
      <c r="I10" s="74">
        <v>6453.3507616500001</v>
      </c>
      <c r="J10" s="74">
        <v>6760.3900317900006</v>
      </c>
      <c r="K10" s="74">
        <v>6503.1704426199994</v>
      </c>
      <c r="L10" s="74">
        <v>6440.6930258800003</v>
      </c>
      <c r="M10" s="74">
        <v>6821.8747877199994</v>
      </c>
      <c r="N10" s="74">
        <v>6967.1238379099996</v>
      </c>
      <c r="O10" s="74">
        <v>6872.9935349999996</v>
      </c>
      <c r="P10" s="74">
        <v>7415.1146300299997</v>
      </c>
      <c r="Q10" s="74">
        <v>7763.29152798</v>
      </c>
      <c r="R10" s="74">
        <v>7913.7990227400005</v>
      </c>
      <c r="S10" s="74">
        <v>7964.8410935699994</v>
      </c>
      <c r="T10" s="74">
        <v>8183.9582427799987</v>
      </c>
      <c r="U10" s="74">
        <v>8465.2008966899994</v>
      </c>
      <c r="V10" s="74">
        <v>8601.7280156300003</v>
      </c>
      <c r="W10" s="74">
        <v>8702.2427536999985</v>
      </c>
      <c r="X10" s="74">
        <v>8906.8607302699984</v>
      </c>
      <c r="Y10" s="74">
        <v>9211.8498828699994</v>
      </c>
      <c r="Z10" s="74">
        <v>9200.9562388899994</v>
      </c>
      <c r="AA10" s="74">
        <v>9271.5418816400015</v>
      </c>
      <c r="AB10" s="119"/>
    </row>
    <row r="11" spans="1:28" ht="14.25" customHeight="1" x14ac:dyDescent="0.25">
      <c r="B11" s="115" t="s">
        <v>93</v>
      </c>
      <c r="C11" s="33">
        <v>5300.5074004799999</v>
      </c>
      <c r="D11" s="33">
        <v>5149.4973554100006</v>
      </c>
      <c r="E11" s="33">
        <v>5305.3834614100006</v>
      </c>
      <c r="F11" s="33">
        <v>5378.6514452500014</v>
      </c>
      <c r="G11" s="33">
        <v>5313.88176664</v>
      </c>
      <c r="H11" s="33">
        <v>5111.6675911700013</v>
      </c>
      <c r="I11" s="33">
        <v>5173.4355016800009</v>
      </c>
      <c r="J11" s="33">
        <v>5424.5899273200012</v>
      </c>
      <c r="K11" s="33">
        <v>5281.6495729099988</v>
      </c>
      <c r="L11" s="33">
        <v>5217.1662193300017</v>
      </c>
      <c r="M11" s="33">
        <v>5550.0200932200005</v>
      </c>
      <c r="N11" s="33">
        <v>5634.5916358999993</v>
      </c>
      <c r="O11" s="33">
        <v>5593.7720023499996</v>
      </c>
      <c r="P11" s="33">
        <v>5960.3550208600009</v>
      </c>
      <c r="Q11" s="33">
        <v>6218.2756636100021</v>
      </c>
      <c r="R11" s="33">
        <v>6380.77629875</v>
      </c>
      <c r="S11" s="33">
        <v>6454.8387983300008</v>
      </c>
      <c r="T11" s="33">
        <v>6753.1641891399977</v>
      </c>
      <c r="U11" s="33">
        <v>7009.9806985999994</v>
      </c>
      <c r="V11" s="33">
        <v>7101.02873688</v>
      </c>
      <c r="W11" s="33">
        <v>7193.0397732299998</v>
      </c>
      <c r="X11" s="33">
        <v>7405.8174402799987</v>
      </c>
      <c r="Y11" s="33">
        <v>7736.1726947199986</v>
      </c>
      <c r="Z11" s="33">
        <v>7750.3125933199999</v>
      </c>
      <c r="AA11" s="33">
        <v>7934.8887204700013</v>
      </c>
      <c r="AB11" s="119"/>
    </row>
    <row r="12" spans="1:28" ht="14.25" customHeight="1" x14ac:dyDescent="0.25">
      <c r="B12" s="115" t="s">
        <v>94</v>
      </c>
      <c r="C12" s="33">
        <v>1181.68031935</v>
      </c>
      <c r="D12" s="33">
        <v>1191.9889622499995</v>
      </c>
      <c r="E12" s="33">
        <v>1211.0643677</v>
      </c>
      <c r="F12" s="33">
        <v>1244.3693470100002</v>
      </c>
      <c r="G12" s="33">
        <v>1175.5322302099996</v>
      </c>
      <c r="H12" s="33">
        <v>1133.25808947</v>
      </c>
      <c r="I12" s="33">
        <v>1279.9152599600002</v>
      </c>
      <c r="J12" s="33">
        <v>1335.8001044900004</v>
      </c>
      <c r="K12" s="33">
        <v>1221.5208697100002</v>
      </c>
      <c r="L12" s="33">
        <v>1223.5268065500002</v>
      </c>
      <c r="M12" s="33">
        <v>1271.8546945000003</v>
      </c>
      <c r="N12" s="33">
        <v>1332.53220201</v>
      </c>
      <c r="O12" s="33">
        <v>1279.2215326499997</v>
      </c>
      <c r="P12" s="33">
        <v>1454.7596091699997</v>
      </c>
      <c r="Q12" s="33">
        <v>1545.0158540899999</v>
      </c>
      <c r="R12" s="33">
        <v>1533.02272399</v>
      </c>
      <c r="S12" s="33">
        <v>1510.0022952399995</v>
      </c>
      <c r="T12" s="33">
        <v>1430.7938768699998</v>
      </c>
      <c r="U12" s="33">
        <v>1455.2201980899997</v>
      </c>
      <c r="V12" s="33">
        <v>1500.6993591500004</v>
      </c>
      <c r="W12" s="33">
        <v>1509.2029804700003</v>
      </c>
      <c r="X12" s="33">
        <v>1500.8739187799997</v>
      </c>
      <c r="Y12" s="33">
        <v>1475.6771881500001</v>
      </c>
      <c r="Z12" s="33">
        <v>1450.6436455700002</v>
      </c>
      <c r="AA12" s="33">
        <v>1336.6537446999998</v>
      </c>
      <c r="AB12" s="119"/>
    </row>
    <row r="13" spans="1:28" ht="14.25" customHeight="1" x14ac:dyDescent="0.25">
      <c r="B13" s="73" t="s">
        <v>181</v>
      </c>
      <c r="C13" s="74">
        <v>3894.0476769299994</v>
      </c>
      <c r="D13" s="74">
        <v>3897.4696980899994</v>
      </c>
      <c r="E13" s="74">
        <v>3885.5929061900006</v>
      </c>
      <c r="F13" s="74">
        <v>3924.6163585900003</v>
      </c>
      <c r="G13" s="74">
        <v>3754.3396394599986</v>
      </c>
      <c r="H13" s="74">
        <v>3699.5094325900013</v>
      </c>
      <c r="I13" s="74">
        <v>3628.2418075699998</v>
      </c>
      <c r="J13" s="74">
        <v>3623.3733089499992</v>
      </c>
      <c r="K13" s="74">
        <v>3701.6554219900004</v>
      </c>
      <c r="L13" s="74">
        <v>3659.2015078299996</v>
      </c>
      <c r="M13" s="74">
        <v>3641.8061945700001</v>
      </c>
      <c r="N13" s="74">
        <v>3653.7283526799997</v>
      </c>
      <c r="O13" s="74">
        <v>3770.3708860500001</v>
      </c>
      <c r="P13" s="74">
        <v>3721.4680749100003</v>
      </c>
      <c r="Q13" s="74">
        <v>3718.5340888800006</v>
      </c>
      <c r="R13" s="74">
        <v>3760.6320814199998</v>
      </c>
      <c r="S13" s="74">
        <v>3901.8836554300005</v>
      </c>
      <c r="T13" s="74">
        <v>3805.6942693600004</v>
      </c>
      <c r="U13" s="74">
        <v>3832.6473521599996</v>
      </c>
      <c r="V13" s="74">
        <v>3891.3560659400005</v>
      </c>
      <c r="W13" s="74">
        <v>3962.50349727</v>
      </c>
      <c r="X13" s="74">
        <v>3955.1907256700001</v>
      </c>
      <c r="Y13" s="74">
        <v>3971.53219575</v>
      </c>
      <c r="Z13" s="74">
        <v>4203.7441328100003</v>
      </c>
      <c r="AA13" s="74">
        <v>4209.2648430299996</v>
      </c>
      <c r="AB13" s="119"/>
    </row>
    <row r="14" spans="1:28" ht="14.25" customHeight="1" x14ac:dyDescent="0.25">
      <c r="B14" s="87" t="s">
        <v>3</v>
      </c>
      <c r="C14" s="34">
        <v>437.12111998000006</v>
      </c>
      <c r="D14" s="34">
        <v>480.65060699999998</v>
      </c>
      <c r="E14" s="34">
        <v>531.12708753999993</v>
      </c>
      <c r="F14" s="34">
        <v>586.24538796000002</v>
      </c>
      <c r="G14" s="34">
        <v>626.45644908999998</v>
      </c>
      <c r="H14" s="34">
        <v>709.37851999000009</v>
      </c>
      <c r="I14" s="34">
        <v>828.29465243000004</v>
      </c>
      <c r="J14" s="34">
        <v>896.3459128799999</v>
      </c>
      <c r="K14" s="34">
        <v>1009.7947950299999</v>
      </c>
      <c r="L14" s="34">
        <v>1061.9376180900001</v>
      </c>
      <c r="M14" s="34">
        <v>1136.4525361600001</v>
      </c>
      <c r="N14" s="34">
        <v>1175.84501301</v>
      </c>
      <c r="O14" s="34">
        <v>1271.53846419</v>
      </c>
      <c r="P14" s="34">
        <v>1313.5960175000002</v>
      </c>
      <c r="Q14" s="34">
        <v>1364.4096800600003</v>
      </c>
      <c r="R14" s="34">
        <v>1397.1554867599998</v>
      </c>
      <c r="S14" s="34">
        <v>1496.3383656999999</v>
      </c>
      <c r="T14" s="34">
        <v>1500.9841482500001</v>
      </c>
      <c r="U14" s="34">
        <v>1570.25953566</v>
      </c>
      <c r="V14" s="34">
        <v>1627.0541086799999</v>
      </c>
      <c r="W14" s="34">
        <v>1716.5248767100002</v>
      </c>
      <c r="X14" s="34">
        <v>1757.0848545299998</v>
      </c>
      <c r="Y14" s="34">
        <v>1789.94849985</v>
      </c>
      <c r="Z14" s="34">
        <v>1829.2252173499999</v>
      </c>
      <c r="AA14" s="34">
        <v>1898.9062279400007</v>
      </c>
      <c r="AB14" s="120"/>
    </row>
    <row r="15" spans="1:28" ht="14.25" customHeight="1" x14ac:dyDescent="0.25">
      <c r="B15" s="87" t="s">
        <v>182</v>
      </c>
      <c r="C15" s="34">
        <v>628.38616227000011</v>
      </c>
      <c r="D15" s="34">
        <v>667.99190803999988</v>
      </c>
      <c r="E15" s="34">
        <v>727.36419917000012</v>
      </c>
      <c r="F15" s="34">
        <v>741.12739282000007</v>
      </c>
      <c r="G15" s="34">
        <v>712.23649463000015</v>
      </c>
      <c r="H15" s="34">
        <v>698.18897922000019</v>
      </c>
      <c r="I15" s="34">
        <v>663.52083070999993</v>
      </c>
      <c r="J15" s="34">
        <v>709.78676303000009</v>
      </c>
      <c r="K15" s="34">
        <v>779.92950156999984</v>
      </c>
      <c r="L15" s="34">
        <v>801.70593829000006</v>
      </c>
      <c r="M15" s="34">
        <v>777.33139773000005</v>
      </c>
      <c r="N15" s="34">
        <v>848.51328058000001</v>
      </c>
      <c r="O15" s="34">
        <v>882.16459535000001</v>
      </c>
      <c r="P15" s="34">
        <v>905.21336104000011</v>
      </c>
      <c r="Q15" s="34">
        <v>924.2838338800002</v>
      </c>
      <c r="R15" s="34">
        <v>1011.7963437799997</v>
      </c>
      <c r="S15" s="34">
        <v>1093.3933269600002</v>
      </c>
      <c r="T15" s="34">
        <v>1041.6935732099998</v>
      </c>
      <c r="U15" s="34">
        <v>1060.3823684899999</v>
      </c>
      <c r="V15" s="34">
        <v>1111.4658708900001</v>
      </c>
      <c r="W15" s="34">
        <v>1132.1916977799999</v>
      </c>
      <c r="X15" s="34">
        <v>1127.9183179000001</v>
      </c>
      <c r="Y15" s="34">
        <v>1129.0721641600001</v>
      </c>
      <c r="Z15" s="34">
        <v>1345.5803404300002</v>
      </c>
      <c r="AA15" s="34">
        <v>1311.5909116099999</v>
      </c>
      <c r="AB15" s="120"/>
    </row>
    <row r="16" spans="1:28" ht="14.25" customHeight="1" x14ac:dyDescent="0.25">
      <c r="B16" s="87" t="s">
        <v>69</v>
      </c>
      <c r="C16" s="34">
        <v>2828.5403946799997</v>
      </c>
      <c r="D16" s="34">
        <v>2748.8271830499998</v>
      </c>
      <c r="E16" s="34">
        <v>2627.2806981200001</v>
      </c>
      <c r="F16" s="34">
        <v>2597.2449655700002</v>
      </c>
      <c r="G16" s="34">
        <v>2415.6477655499993</v>
      </c>
      <c r="H16" s="34">
        <v>2291.9429928200007</v>
      </c>
      <c r="I16" s="34">
        <v>2136.4269105100002</v>
      </c>
      <c r="J16" s="34">
        <v>2017.2442708899998</v>
      </c>
      <c r="K16" s="34">
        <v>1911.9327156400004</v>
      </c>
      <c r="L16" s="34">
        <v>1795.5587732700001</v>
      </c>
      <c r="M16" s="34">
        <v>1728.0222967899999</v>
      </c>
      <c r="N16" s="34">
        <v>1629.3700590899998</v>
      </c>
      <c r="O16" s="34">
        <v>1616.6678265099999</v>
      </c>
      <c r="P16" s="34">
        <v>1502.6586963700001</v>
      </c>
      <c r="Q16" s="34">
        <v>1429.8405749400001</v>
      </c>
      <c r="R16" s="34">
        <v>1351.6802508800001</v>
      </c>
      <c r="S16" s="34">
        <v>1312.15196277</v>
      </c>
      <c r="T16" s="34">
        <v>1263.0165479000002</v>
      </c>
      <c r="U16" s="34">
        <v>1202.0054480100002</v>
      </c>
      <c r="V16" s="34">
        <v>1152.83608637</v>
      </c>
      <c r="W16" s="34">
        <v>1113.7869227800002</v>
      </c>
      <c r="X16" s="34">
        <v>1070.1875532399999</v>
      </c>
      <c r="Y16" s="34">
        <v>1052.5115317400002</v>
      </c>
      <c r="Z16" s="34">
        <v>1028.9385750299998</v>
      </c>
      <c r="AA16" s="34">
        <v>998.76767509000001</v>
      </c>
      <c r="AB16" s="120"/>
    </row>
    <row r="17" spans="2:28" ht="14.25" customHeight="1" x14ac:dyDescent="0.25">
      <c r="B17" s="73" t="s">
        <v>184</v>
      </c>
      <c r="C17" s="74">
        <v>598.48748152999997</v>
      </c>
      <c r="D17" s="74">
        <v>630.8801318699999</v>
      </c>
      <c r="E17" s="74">
        <v>644.70734132000007</v>
      </c>
      <c r="F17" s="74">
        <v>829.22740874999988</v>
      </c>
      <c r="G17" s="74">
        <v>580.91315769000005</v>
      </c>
      <c r="H17" s="74">
        <v>373.01261849999997</v>
      </c>
      <c r="I17" s="74">
        <v>709.94528733999994</v>
      </c>
      <c r="J17" s="74">
        <v>809.05687324000007</v>
      </c>
      <c r="K17" s="74">
        <v>644.11287505999996</v>
      </c>
      <c r="L17" s="74">
        <v>549.58629521</v>
      </c>
      <c r="M17" s="74">
        <v>569.57012638999993</v>
      </c>
      <c r="N17" s="74">
        <v>880.08949969999992</v>
      </c>
      <c r="O17" s="74">
        <v>708.25582264999991</v>
      </c>
      <c r="P17" s="74">
        <v>694.7263877800001</v>
      </c>
      <c r="Q17" s="74">
        <v>717.16948473000002</v>
      </c>
      <c r="R17" s="74">
        <v>984.80676613999992</v>
      </c>
      <c r="S17" s="74">
        <v>854.1850777300001</v>
      </c>
      <c r="T17" s="74">
        <v>743.05617677000032</v>
      </c>
      <c r="U17" s="74">
        <v>813.95829345999994</v>
      </c>
      <c r="V17" s="74">
        <v>1041.6418249999999</v>
      </c>
      <c r="W17" s="74">
        <v>880.88856330999999</v>
      </c>
      <c r="X17" s="74">
        <v>816.88400786</v>
      </c>
      <c r="Y17" s="74">
        <v>855.67563773000006</v>
      </c>
      <c r="Z17" s="74">
        <v>1176.7194290999996</v>
      </c>
      <c r="AA17" s="74">
        <v>909.46569568999962</v>
      </c>
      <c r="AB17" s="119"/>
    </row>
    <row r="18" spans="2:28" ht="14.25" customHeight="1" x14ac:dyDescent="0.25">
      <c r="B18" s="57" t="s">
        <v>118</v>
      </c>
      <c r="C18" s="58">
        <v>-6614.3000000000011</v>
      </c>
      <c r="D18" s="58">
        <v>-6604.9000000000005</v>
      </c>
      <c r="E18" s="58">
        <v>-6505.5000000000009</v>
      </c>
      <c r="F18" s="58">
        <v>-6409.8</v>
      </c>
      <c r="G18" s="58">
        <v>-6317.8745182089733</v>
      </c>
      <c r="H18" s="58">
        <v>-6214.2807874876862</v>
      </c>
      <c r="I18" s="58">
        <v>-6469.682398475602</v>
      </c>
      <c r="J18" s="58">
        <v>-6316.2791265524156</v>
      </c>
      <c r="K18" s="58">
        <v>-6393.9662980560424</v>
      </c>
      <c r="L18" s="58">
        <v>-5860.1628132800006</v>
      </c>
      <c r="M18" s="58">
        <v>-6203.0421898899995</v>
      </c>
      <c r="N18" s="58">
        <v>-6568.2733362899999</v>
      </c>
      <c r="O18" s="58">
        <v>-6840.29851831</v>
      </c>
      <c r="P18" s="58">
        <v>-7252.9557366399995</v>
      </c>
      <c r="Q18" s="58">
        <v>-7241.6118088800013</v>
      </c>
      <c r="R18" s="58">
        <v>-7424.7707282200008</v>
      </c>
      <c r="S18" s="58">
        <v>-7778.4702668500013</v>
      </c>
      <c r="T18" s="58">
        <v>-7647.9203238000027</v>
      </c>
      <c r="U18" s="58">
        <v>-7572.7239457999985</v>
      </c>
      <c r="V18" s="58">
        <v>-7782.9287675699998</v>
      </c>
      <c r="W18" s="58">
        <v>-8268.7014591000025</v>
      </c>
      <c r="X18" s="58">
        <v>-8224.1146276399995</v>
      </c>
      <c r="Y18" s="58">
        <v>-8089.2514508399991</v>
      </c>
      <c r="Z18" s="58">
        <v>-8382.8331036200016</v>
      </c>
      <c r="AA18" s="58">
        <v>-8686.6247305800025</v>
      </c>
      <c r="AB18" s="119"/>
    </row>
    <row r="19" spans="2:28" ht="14.25" customHeight="1" x14ac:dyDescent="0.25">
      <c r="B19" s="73" t="s">
        <v>95</v>
      </c>
      <c r="C19" s="74">
        <v>-1732.0227841100002</v>
      </c>
      <c r="D19" s="74">
        <v>-1625.25483248</v>
      </c>
      <c r="E19" s="74">
        <v>-1750.3038109400002</v>
      </c>
      <c r="F19" s="74">
        <v>-1900.0595149799999</v>
      </c>
      <c r="G19" s="74">
        <v>-1603.4406426</v>
      </c>
      <c r="H19" s="74">
        <v>-1536.0997292100005</v>
      </c>
      <c r="I19" s="74">
        <v>-1906.0271943600001</v>
      </c>
      <c r="J19" s="74">
        <v>-2026.1543374100008</v>
      </c>
      <c r="K19" s="74">
        <v>-1916.27490941</v>
      </c>
      <c r="L19" s="74">
        <v>-1882.5066695846385</v>
      </c>
      <c r="M19" s="74">
        <v>-1848.7415328199997</v>
      </c>
      <c r="N19" s="74">
        <v>-2348.68149077</v>
      </c>
      <c r="O19" s="74">
        <v>-2111.1941016800001</v>
      </c>
      <c r="P19" s="74">
        <v>-2188.4816897800001</v>
      </c>
      <c r="Q19" s="74">
        <v>-2346.8122243400012</v>
      </c>
      <c r="R19" s="74">
        <v>-2605.9323056900012</v>
      </c>
      <c r="S19" s="74">
        <v>-2501.6500514999998</v>
      </c>
      <c r="T19" s="74">
        <v>-2329.2064948699999</v>
      </c>
      <c r="U19" s="74">
        <v>-2484.8577313999995</v>
      </c>
      <c r="V19" s="74">
        <v>-2673.7599218</v>
      </c>
      <c r="W19" s="74">
        <v>-2539.01163133</v>
      </c>
      <c r="X19" s="74">
        <v>-2464.6401492999998</v>
      </c>
      <c r="Y19" s="74">
        <v>-2502.6954529099999</v>
      </c>
      <c r="Z19" s="74">
        <v>-2982.7999971900008</v>
      </c>
      <c r="AA19" s="74">
        <v>-2660.3381743600003</v>
      </c>
      <c r="AB19" s="119"/>
    </row>
    <row r="20" spans="2:28" ht="14.25" customHeight="1" x14ac:dyDescent="0.25">
      <c r="B20" s="87" t="s">
        <v>96</v>
      </c>
      <c r="C20" s="34">
        <v>-977.81895314000008</v>
      </c>
      <c r="D20" s="34">
        <v>-873.49175990000003</v>
      </c>
      <c r="E20" s="34">
        <v>-1020.6889221900001</v>
      </c>
      <c r="F20" s="34">
        <v>-978.67733930999998</v>
      </c>
      <c r="G20" s="34">
        <v>-976.27907145999995</v>
      </c>
      <c r="H20" s="34">
        <v>-1044.4332919500002</v>
      </c>
      <c r="I20" s="34">
        <v>-1079.9445390200001</v>
      </c>
      <c r="J20" s="34">
        <v>-1092.5318381899999</v>
      </c>
      <c r="K20" s="34">
        <v>-1143.7559611199999</v>
      </c>
      <c r="L20" s="34">
        <v>-1167.3157292146384</v>
      </c>
      <c r="M20" s="34">
        <v>-1173.9799772899999</v>
      </c>
      <c r="N20" s="34">
        <v>-1289.1093644599998</v>
      </c>
      <c r="O20" s="34">
        <v>-1233.3241047899999</v>
      </c>
      <c r="P20" s="34">
        <v>-1354.0860275299999</v>
      </c>
      <c r="Q20" s="34">
        <v>-1403.8441118399999</v>
      </c>
      <c r="R20" s="34">
        <v>-1420.10175804</v>
      </c>
      <c r="S20" s="34">
        <v>-1459.8143200499999</v>
      </c>
      <c r="T20" s="34">
        <v>-1361.0891412699998</v>
      </c>
      <c r="U20" s="34">
        <v>-1418.8331370799999</v>
      </c>
      <c r="V20" s="34">
        <v>-1448.64591776</v>
      </c>
      <c r="W20" s="34">
        <v>-1480.4722676400002</v>
      </c>
      <c r="X20" s="34">
        <v>-1453.2466823599998</v>
      </c>
      <c r="Y20" s="34">
        <v>-1459.0855448</v>
      </c>
      <c r="Z20" s="34">
        <v>-1628.29794866</v>
      </c>
      <c r="AA20" s="34">
        <v>-1594.7914986400001</v>
      </c>
      <c r="AB20" s="119"/>
    </row>
    <row r="21" spans="2:28" ht="14.25" customHeight="1" x14ac:dyDescent="0.25">
      <c r="B21" s="87" t="s">
        <v>97</v>
      </c>
      <c r="C21" s="34">
        <v>-754.20383097000013</v>
      </c>
      <c r="D21" s="34">
        <v>-751.76307258000008</v>
      </c>
      <c r="E21" s="34">
        <v>-729.61488875000009</v>
      </c>
      <c r="F21" s="34">
        <v>-921.38217567000015</v>
      </c>
      <c r="G21" s="34">
        <v>-627.16157113999998</v>
      </c>
      <c r="H21" s="34">
        <v>-491.66643726000018</v>
      </c>
      <c r="I21" s="34">
        <v>-826.08265533999997</v>
      </c>
      <c r="J21" s="34">
        <v>-933.62249922000092</v>
      </c>
      <c r="K21" s="34">
        <v>-772.51894829000003</v>
      </c>
      <c r="L21" s="34">
        <v>-715.19094037000002</v>
      </c>
      <c r="M21" s="34">
        <v>-674.7615555299999</v>
      </c>
      <c r="N21" s="34">
        <v>-1059.5721263100002</v>
      </c>
      <c r="O21" s="34">
        <v>-877.86999689000004</v>
      </c>
      <c r="P21" s="34">
        <v>-834.39566224999999</v>
      </c>
      <c r="Q21" s="34">
        <v>-942.9681125000011</v>
      </c>
      <c r="R21" s="34">
        <v>-1185.8305476500011</v>
      </c>
      <c r="S21" s="34">
        <v>-1041.8357314499999</v>
      </c>
      <c r="T21" s="34">
        <v>-968.11735360000023</v>
      </c>
      <c r="U21" s="34">
        <v>-1066.0245943199998</v>
      </c>
      <c r="V21" s="34">
        <v>-1225.1140040400001</v>
      </c>
      <c r="W21" s="34">
        <v>-1058.5393636899998</v>
      </c>
      <c r="X21" s="34">
        <v>-1011.3934669400001</v>
      </c>
      <c r="Y21" s="34">
        <v>-1043.6099081099999</v>
      </c>
      <c r="Z21" s="34">
        <v>-1354.5020485300008</v>
      </c>
      <c r="AA21" s="34">
        <v>-1065.5466757199999</v>
      </c>
      <c r="AB21" s="120"/>
    </row>
    <row r="22" spans="2:28" ht="14.25" customHeight="1" x14ac:dyDescent="0.25">
      <c r="B22" s="73" t="s">
        <v>98</v>
      </c>
      <c r="C22" s="74">
        <v>-4882.3180426500003</v>
      </c>
      <c r="D22" s="74">
        <v>-4979.6573387299995</v>
      </c>
      <c r="E22" s="74">
        <v>-4755.1515286100012</v>
      </c>
      <c r="F22" s="74">
        <v>-4509.6867954200006</v>
      </c>
      <c r="G22" s="74">
        <v>-4714.4338756089746</v>
      </c>
      <c r="H22" s="74">
        <v>-4678.16692487</v>
      </c>
      <c r="I22" s="74">
        <v>-4563.6376502800003</v>
      </c>
      <c r="J22" s="74">
        <v>-4290.08322125</v>
      </c>
      <c r="K22" s="74">
        <v>-4477.6913886460443</v>
      </c>
      <c r="L22" s="74">
        <v>-3977.6561436953621</v>
      </c>
      <c r="M22" s="74">
        <v>-4354.300657069999</v>
      </c>
      <c r="N22" s="74">
        <v>-4219.591845519999</v>
      </c>
      <c r="O22" s="74">
        <v>-4729.1044166299998</v>
      </c>
      <c r="P22" s="74">
        <v>-5064.4740468599994</v>
      </c>
      <c r="Q22" s="74">
        <v>-4894.7995845400001</v>
      </c>
      <c r="R22" s="74">
        <v>-4818.8384225299997</v>
      </c>
      <c r="S22" s="74">
        <v>-5276.8202153500015</v>
      </c>
      <c r="T22" s="74">
        <v>-5318.713828930001</v>
      </c>
      <c r="U22" s="74">
        <v>-5087.8662143999982</v>
      </c>
      <c r="V22" s="74">
        <v>-5109.1688457700002</v>
      </c>
      <c r="W22" s="74">
        <v>-5729.6898277700011</v>
      </c>
      <c r="X22" s="74">
        <v>-5759.474478340001</v>
      </c>
      <c r="Y22" s="74">
        <v>-5586.5559979299996</v>
      </c>
      <c r="Z22" s="74">
        <v>-5400.0331064300017</v>
      </c>
      <c r="AA22" s="74">
        <v>-6026.2865562200013</v>
      </c>
      <c r="AB22" s="120"/>
    </row>
    <row r="23" spans="2:28" ht="14.25" customHeight="1" x14ac:dyDescent="0.25">
      <c r="B23" s="87" t="s">
        <v>99</v>
      </c>
      <c r="C23" s="34">
        <v>-903.63654894999991</v>
      </c>
      <c r="D23" s="34">
        <v>-922.29596002999995</v>
      </c>
      <c r="E23" s="34">
        <v>-936.14839136000012</v>
      </c>
      <c r="F23" s="34">
        <v>-995.47006543999987</v>
      </c>
      <c r="G23" s="34">
        <v>-988.45263928000008</v>
      </c>
      <c r="H23" s="34">
        <v>-916.17424099000004</v>
      </c>
      <c r="I23" s="34">
        <v>-926.15949147000003</v>
      </c>
      <c r="J23" s="34">
        <v>-910.17385081999987</v>
      </c>
      <c r="K23" s="34">
        <v>-1012.49665817</v>
      </c>
      <c r="L23" s="34">
        <v>-993.19002240999998</v>
      </c>
      <c r="M23" s="34">
        <v>-1034.9892387899999</v>
      </c>
      <c r="N23" s="34">
        <v>-1070.9987413600002</v>
      </c>
      <c r="O23" s="34">
        <v>-1108.0661689900001</v>
      </c>
      <c r="P23" s="34">
        <v>-1192.9825059099999</v>
      </c>
      <c r="Q23" s="34">
        <v>-1247.9127726000002</v>
      </c>
      <c r="R23" s="34">
        <v>-1339.1386163500001</v>
      </c>
      <c r="S23" s="34">
        <v>-1357.95930744</v>
      </c>
      <c r="T23" s="34">
        <v>-1393.8910541899997</v>
      </c>
      <c r="U23" s="34">
        <v>-1422.78497305</v>
      </c>
      <c r="V23" s="34">
        <v>-1439.12737806</v>
      </c>
      <c r="W23" s="34">
        <v>-1438.53478621</v>
      </c>
      <c r="X23" s="34">
        <v>-1501.48089448</v>
      </c>
      <c r="Y23" s="34">
        <v>-1525.4626733099999</v>
      </c>
      <c r="Z23" s="34">
        <v>-1516.9418369799996</v>
      </c>
      <c r="AA23" s="34">
        <v>-1547.6743934900001</v>
      </c>
      <c r="AB23" s="120"/>
    </row>
    <row r="24" spans="2:28" ht="14.25" customHeight="1" x14ac:dyDescent="0.25">
      <c r="B24" s="87" t="s">
        <v>100</v>
      </c>
      <c r="C24" s="34">
        <v>-3261.5097751799999</v>
      </c>
      <c r="D24" s="34">
        <v>-3329.8956273899994</v>
      </c>
      <c r="E24" s="34">
        <v>-3162.1715276800005</v>
      </c>
      <c r="F24" s="34">
        <v>-2964.1376458799996</v>
      </c>
      <c r="G24" s="34">
        <v>-3043.5547663189732</v>
      </c>
      <c r="H24" s="34">
        <v>-3010.6405695776857</v>
      </c>
      <c r="I24" s="34">
        <v>-3107.446914065601</v>
      </c>
      <c r="J24" s="34">
        <v>-2931.5348693224155</v>
      </c>
      <c r="K24" s="34">
        <v>-3010.9929120760439</v>
      </c>
      <c r="L24" s="34">
        <v>-3041.1889163253618</v>
      </c>
      <c r="M24" s="34">
        <v>-3132.7676853099993</v>
      </c>
      <c r="N24" s="34">
        <v>-3038.7950730799998</v>
      </c>
      <c r="O24" s="34">
        <v>-3068.8972693599999</v>
      </c>
      <c r="P24" s="34">
        <v>-3264.0405103699995</v>
      </c>
      <c r="Q24" s="34">
        <v>-3258.7932247800004</v>
      </c>
      <c r="R24" s="34">
        <v>-3110.6961112599997</v>
      </c>
      <c r="S24" s="34">
        <v>-3268.1809144100016</v>
      </c>
      <c r="T24" s="34">
        <v>-3300.3470567800023</v>
      </c>
      <c r="U24" s="34">
        <v>-3314.7002541799989</v>
      </c>
      <c r="V24" s="34">
        <v>-3362.1182160999997</v>
      </c>
      <c r="W24" s="34">
        <v>-3461.0623695800023</v>
      </c>
      <c r="X24" s="34">
        <v>-3416.9775058800005</v>
      </c>
      <c r="Y24" s="34">
        <v>-3476.6652178199993</v>
      </c>
      <c r="Z24" s="34">
        <v>-3655.4256004100016</v>
      </c>
      <c r="AA24" s="34">
        <v>-3647.6712495500019</v>
      </c>
      <c r="AB24" s="120"/>
    </row>
    <row r="25" spans="2:28" ht="14.25" customHeight="1" x14ac:dyDescent="0.25">
      <c r="B25" s="87" t="s">
        <v>101</v>
      </c>
      <c r="C25" s="34">
        <v>-426.00886772000001</v>
      </c>
      <c r="D25" s="34">
        <v>-397.22154465000006</v>
      </c>
      <c r="E25" s="34">
        <v>-442.37216803000024</v>
      </c>
      <c r="F25" s="34">
        <v>-416.74526553000095</v>
      </c>
      <c r="G25" s="34">
        <v>-454.72647001000001</v>
      </c>
      <c r="H25" s="34">
        <v>-530.66624770999988</v>
      </c>
      <c r="I25" s="34">
        <v>-375.34879857999994</v>
      </c>
      <c r="J25" s="34">
        <v>-379.61606900000021</v>
      </c>
      <c r="K25" s="34">
        <v>-363.90181840000002</v>
      </c>
      <c r="L25" s="34">
        <v>-379.73194844</v>
      </c>
      <c r="M25" s="34">
        <v>-369.69187915000003</v>
      </c>
      <c r="N25" s="34">
        <v>-322.96215437999973</v>
      </c>
      <c r="O25" s="34">
        <v>-355.21201807</v>
      </c>
      <c r="P25" s="34">
        <v>-344.31023109000012</v>
      </c>
      <c r="Q25" s="34">
        <v>-300.96105696999956</v>
      </c>
      <c r="R25" s="34">
        <v>-315.13103037000019</v>
      </c>
      <c r="S25" s="34">
        <v>-353.44698575000001</v>
      </c>
      <c r="T25" s="34">
        <v>-379.56958686000007</v>
      </c>
      <c r="U25" s="34">
        <v>-291.02972988999977</v>
      </c>
      <c r="V25" s="34">
        <v>-338.63134631999992</v>
      </c>
      <c r="W25" s="34">
        <v>-398.30228595000005</v>
      </c>
      <c r="X25" s="34">
        <v>-384.38454367999987</v>
      </c>
      <c r="Y25" s="34">
        <v>-360.00760179999975</v>
      </c>
      <c r="Z25" s="34">
        <v>-380.56817365999996</v>
      </c>
      <c r="AA25" s="34">
        <v>-384.05754533999999</v>
      </c>
      <c r="AB25" s="119"/>
    </row>
    <row r="26" spans="2:28" ht="14.25" customHeight="1" x14ac:dyDescent="0.25">
      <c r="B26" s="87" t="s">
        <v>102</v>
      </c>
      <c r="C26" s="34">
        <v>-306.16083158999993</v>
      </c>
      <c r="D26" s="34">
        <v>-306.83003220000001</v>
      </c>
      <c r="E26" s="34">
        <v>-320.64085813999998</v>
      </c>
      <c r="F26" s="34">
        <v>-339.58725044000005</v>
      </c>
      <c r="G26" s="34">
        <v>-305.10000000000002</v>
      </c>
      <c r="H26" s="34">
        <v>-308.73992287999999</v>
      </c>
      <c r="I26" s="34">
        <v>-289.70742356999995</v>
      </c>
      <c r="J26" s="34">
        <v>-312.28457054</v>
      </c>
      <c r="K26" s="34">
        <v>-303.2</v>
      </c>
      <c r="L26" s="34">
        <v>-253.66061514999998</v>
      </c>
      <c r="M26" s="34">
        <v>-294.37611782999994</v>
      </c>
      <c r="N26" s="34">
        <v>-333.88441352000001</v>
      </c>
      <c r="O26" s="34">
        <v>-276.20803696999997</v>
      </c>
      <c r="P26" s="34">
        <v>-284.75845497</v>
      </c>
      <c r="Q26" s="34">
        <v>-272.50501265999992</v>
      </c>
      <c r="R26" s="34">
        <v>-356.50066605000006</v>
      </c>
      <c r="S26" s="34">
        <v>-276.96001192</v>
      </c>
      <c r="T26" s="34">
        <v>-283.21348770999998</v>
      </c>
      <c r="U26" s="34">
        <v>-332.85849441999994</v>
      </c>
      <c r="V26" s="34">
        <v>-318.06992162999995</v>
      </c>
      <c r="W26" s="34">
        <v>-302.45905074999996</v>
      </c>
      <c r="X26" s="34">
        <v>-327.65705191999996</v>
      </c>
      <c r="Y26" s="34">
        <v>-295.32435447</v>
      </c>
      <c r="Z26" s="34">
        <v>-378.28524866999999</v>
      </c>
      <c r="AA26" s="34">
        <v>-331.20462951000002</v>
      </c>
      <c r="AB26" s="119"/>
    </row>
    <row r="27" spans="2:28" ht="14.25" customHeight="1" x14ac:dyDescent="0.25">
      <c r="B27" s="87" t="s">
        <v>103</v>
      </c>
      <c r="C27" s="34">
        <v>14.997980790000014</v>
      </c>
      <c r="D27" s="34">
        <v>-23.414174459999941</v>
      </c>
      <c r="E27" s="34">
        <v>106.18141660000003</v>
      </c>
      <c r="F27" s="34">
        <v>206.2534318700001</v>
      </c>
      <c r="G27" s="34">
        <v>77.399999999999963</v>
      </c>
      <c r="H27" s="34">
        <v>87.98952057999999</v>
      </c>
      <c r="I27" s="34">
        <v>135.08722587000003</v>
      </c>
      <c r="J27" s="34">
        <v>243.56746654999995</v>
      </c>
      <c r="K27" s="34">
        <v>212.89999999999995</v>
      </c>
      <c r="L27" s="34">
        <v>690.11535863000006</v>
      </c>
      <c r="M27" s="34">
        <v>477.52426401000025</v>
      </c>
      <c r="N27" s="34">
        <v>547.04853681999975</v>
      </c>
      <c r="O27" s="34">
        <v>79.279076759999967</v>
      </c>
      <c r="P27" s="34">
        <v>21.617655480000018</v>
      </c>
      <c r="Q27" s="34">
        <v>185.37248246999999</v>
      </c>
      <c r="R27" s="34">
        <v>302.62800150000038</v>
      </c>
      <c r="S27" s="34">
        <v>-20.272995830000024</v>
      </c>
      <c r="T27" s="34">
        <v>38.307356609999985</v>
      </c>
      <c r="U27" s="34">
        <v>273.50723714000003</v>
      </c>
      <c r="V27" s="34">
        <v>348.77801633999991</v>
      </c>
      <c r="W27" s="34">
        <v>-129.33133528000002</v>
      </c>
      <c r="X27" s="34">
        <v>-128.97448238000001</v>
      </c>
      <c r="Y27" s="34">
        <v>70.903849470000011</v>
      </c>
      <c r="Z27" s="34">
        <v>531.18775329000005</v>
      </c>
      <c r="AA27" s="34">
        <v>-115.67873833</v>
      </c>
      <c r="AB27" s="120"/>
    </row>
    <row r="28" spans="2:28" ht="14.25" customHeight="1" x14ac:dyDescent="0.25">
      <c r="B28" s="57" t="s">
        <v>104</v>
      </c>
      <c r="C28" s="58">
        <v>4360.3969795534003</v>
      </c>
      <c r="D28" s="58">
        <v>4264.9181544673793</v>
      </c>
      <c r="E28" s="58">
        <v>4541.2924210993806</v>
      </c>
      <c r="F28" s="58">
        <v>4967.109142719999</v>
      </c>
      <c r="G28" s="58">
        <v>4506.7905564264411</v>
      </c>
      <c r="H28" s="58">
        <v>4103.1810465499993</v>
      </c>
      <c r="I28" s="58">
        <v>4321.8730016992195</v>
      </c>
      <c r="J28" s="58">
        <v>4876.5825307941996</v>
      </c>
      <c r="K28" s="58">
        <v>4454.9724416139543</v>
      </c>
      <c r="L28" s="58">
        <v>4789.3180156399985</v>
      </c>
      <c r="M28" s="58">
        <v>4830.2089187900001</v>
      </c>
      <c r="N28" s="58">
        <v>4932.6683540000004</v>
      </c>
      <c r="O28" s="58">
        <v>4511.3217253899975</v>
      </c>
      <c r="P28" s="58">
        <v>4578.3533560800015</v>
      </c>
      <c r="Q28" s="58">
        <v>4957.3832927099993</v>
      </c>
      <c r="R28" s="58">
        <v>5234.4671420799987</v>
      </c>
      <c r="S28" s="58">
        <v>4942.4395598800002</v>
      </c>
      <c r="T28" s="58">
        <v>5084.7883651099983</v>
      </c>
      <c r="U28" s="58">
        <v>5539.0825965100021</v>
      </c>
      <c r="V28" s="58">
        <v>5751.7971389999984</v>
      </c>
      <c r="W28" s="58">
        <v>5276.9333551799973</v>
      </c>
      <c r="X28" s="58">
        <v>5454.8208368800006</v>
      </c>
      <c r="Y28" s="58">
        <v>5949.806268000003</v>
      </c>
      <c r="Z28" s="58">
        <v>6198.5864035699979</v>
      </c>
      <c r="AA28" s="58">
        <v>5703.6476897800003</v>
      </c>
      <c r="AB28" s="119"/>
    </row>
    <row r="29" spans="2:28" ht="14.25" customHeight="1" x14ac:dyDescent="0.25">
      <c r="B29" s="57" t="s">
        <v>105</v>
      </c>
      <c r="C29" s="61">
        <v>0.39731299353586985</v>
      </c>
      <c r="D29" s="61">
        <v>0.3923610201735947</v>
      </c>
      <c r="E29" s="61">
        <v>0.41109835840390713</v>
      </c>
      <c r="F29" s="61">
        <v>0.43659656612582876</v>
      </c>
      <c r="G29" s="61">
        <v>0.41634450669183543</v>
      </c>
      <c r="H29" s="61">
        <v>0.39769341732909491</v>
      </c>
      <c r="I29" s="61">
        <v>0.40048722055606034</v>
      </c>
      <c r="J29" s="61">
        <v>0.43568845363059394</v>
      </c>
      <c r="K29" s="61">
        <v>0.41063670359977211</v>
      </c>
      <c r="L29" s="61">
        <v>0.44972314543578551</v>
      </c>
      <c r="M29" s="61">
        <v>0.43778654824506019</v>
      </c>
      <c r="N29" s="61">
        <v>0.42889256261202918</v>
      </c>
      <c r="O29" s="61">
        <v>0.39741654746543542</v>
      </c>
      <c r="P29" s="61">
        <v>0.38696929648276518</v>
      </c>
      <c r="Q29" s="61">
        <v>0.40637636554701628</v>
      </c>
      <c r="R29" s="61">
        <v>0.41348991113917288</v>
      </c>
      <c r="S29" s="61">
        <v>0.38852877877450442</v>
      </c>
      <c r="T29" s="61">
        <v>0.39934851957610351</v>
      </c>
      <c r="U29" s="61">
        <v>0.4224499941053998</v>
      </c>
      <c r="V29" s="61">
        <v>0.4249659120328379</v>
      </c>
      <c r="W29" s="61">
        <v>0.38956707659186118</v>
      </c>
      <c r="X29" s="61">
        <v>0.39877524470494541</v>
      </c>
      <c r="Y29" s="61">
        <v>0.42380381840125481</v>
      </c>
      <c r="Z29" s="61">
        <v>0.42510170396643515</v>
      </c>
      <c r="AA29" s="61">
        <v>0.39635439296550246</v>
      </c>
      <c r="AB29" s="121"/>
    </row>
    <row r="30" spans="2:28" ht="14.25" customHeight="1" x14ac:dyDescent="0.25">
      <c r="B30" s="57" t="s">
        <v>106</v>
      </c>
      <c r="C30" s="58">
        <v>-2588.4</v>
      </c>
      <c r="D30" s="58">
        <v>-2637.2</v>
      </c>
      <c r="E30" s="58">
        <v>-2705</v>
      </c>
      <c r="F30" s="58">
        <v>-2989.2</v>
      </c>
      <c r="G30" s="58">
        <v>-2744.7000000000003</v>
      </c>
      <c r="H30" s="58">
        <v>-2777.3999999999996</v>
      </c>
      <c r="I30" s="58">
        <v>-2783</v>
      </c>
      <c r="J30" s="58">
        <v>-2922.3999999999996</v>
      </c>
      <c r="K30" s="58">
        <v>-2905.2999999999997</v>
      </c>
      <c r="L30" s="58">
        <v>-3013.3999999999996</v>
      </c>
      <c r="M30" s="58">
        <v>-3053.3999999999996</v>
      </c>
      <c r="N30" s="58">
        <v>-3066.2000000000003</v>
      </c>
      <c r="O30" s="58">
        <v>-3074.1120000000001</v>
      </c>
      <c r="P30" s="58">
        <v>-3096.9879999999998</v>
      </c>
      <c r="Q30" s="58">
        <v>-3225.5999999999995</v>
      </c>
      <c r="R30" s="58">
        <v>-3263.2</v>
      </c>
      <c r="S30" s="58">
        <v>-3260.2999999999997</v>
      </c>
      <c r="T30" s="58">
        <v>-3206.9</v>
      </c>
      <c r="U30" s="58">
        <v>-3418.1</v>
      </c>
      <c r="V30" s="58">
        <v>-3504.3</v>
      </c>
      <c r="W30" s="58">
        <v>-3366.2999999999997</v>
      </c>
      <c r="X30" s="58">
        <v>-3413.9</v>
      </c>
      <c r="Y30" s="58">
        <v>-3661</v>
      </c>
      <c r="Z30" s="58">
        <v>-3761.1</v>
      </c>
      <c r="AA30" s="58">
        <v>-3714.9999999999995</v>
      </c>
      <c r="AB30" s="119"/>
    </row>
    <row r="31" spans="2:28" ht="14.25" customHeight="1" x14ac:dyDescent="0.25">
      <c r="B31" s="94" t="s">
        <v>156</v>
      </c>
      <c r="C31" s="95">
        <v>-1440.2</v>
      </c>
      <c r="D31" s="95">
        <v>-1461.6999999999998</v>
      </c>
      <c r="E31" s="95">
        <v>-1452.6</v>
      </c>
      <c r="F31" s="95">
        <v>-1767.5</v>
      </c>
      <c r="G31" s="95">
        <v>-1566</v>
      </c>
      <c r="H31" s="95">
        <v>-1603.2999999999997</v>
      </c>
      <c r="I31" s="95">
        <v>-1590.3999999999999</v>
      </c>
      <c r="J31" s="95">
        <v>-1591.8</v>
      </c>
      <c r="K31" s="95">
        <v>-1596.4999999999998</v>
      </c>
      <c r="L31" s="95">
        <v>-1622.4999999999998</v>
      </c>
      <c r="M31" s="95">
        <v>-1627.1</v>
      </c>
      <c r="N31" s="95">
        <v>-1590.1</v>
      </c>
      <c r="O31" s="95">
        <v>-1535.731</v>
      </c>
      <c r="P31" s="95">
        <v>-1494.769</v>
      </c>
      <c r="Q31" s="95">
        <v>-1589.8999999999996</v>
      </c>
      <c r="R31" s="95">
        <v>-1618.4</v>
      </c>
      <c r="S31" s="95">
        <v>-1512.8</v>
      </c>
      <c r="T31" s="95">
        <v>-1494.9</v>
      </c>
      <c r="U31" s="95">
        <v>-1562.3</v>
      </c>
      <c r="V31" s="34">
        <v>-1595.5000000000002</v>
      </c>
      <c r="W31" s="34">
        <v>-1598.2</v>
      </c>
      <c r="X31" s="34">
        <v>-1603.6000000000001</v>
      </c>
      <c r="Y31" s="34">
        <v>-1829</v>
      </c>
      <c r="Z31" s="34">
        <v>-1826.2</v>
      </c>
      <c r="AA31" s="34">
        <v>-1811.4999999999998</v>
      </c>
      <c r="AB31" s="119"/>
    </row>
    <row r="32" spans="2:28" ht="14.25" customHeight="1" x14ac:dyDescent="0.25">
      <c r="B32" s="88" t="s">
        <v>157</v>
      </c>
      <c r="C32" s="34">
        <v>-447.7</v>
      </c>
      <c r="D32" s="34">
        <v>-455.9</v>
      </c>
      <c r="E32" s="34">
        <v>-487.2</v>
      </c>
      <c r="F32" s="34">
        <v>-522.4</v>
      </c>
      <c r="G32" s="34">
        <v>-514.1</v>
      </c>
      <c r="H32" s="34">
        <v>-521.5</v>
      </c>
      <c r="I32" s="34">
        <v>-535.20000000000005</v>
      </c>
      <c r="J32" s="34">
        <v>-659.7</v>
      </c>
      <c r="K32" s="34">
        <v>-633.70000000000005</v>
      </c>
      <c r="L32" s="34">
        <v>-680.4</v>
      </c>
      <c r="M32" s="34">
        <v>-704.3</v>
      </c>
      <c r="N32" s="34">
        <v>-718.7</v>
      </c>
      <c r="O32" s="34">
        <v>-739.27200000000005</v>
      </c>
      <c r="P32" s="34">
        <v>-752.72799999999995</v>
      </c>
      <c r="Q32" s="34">
        <v>-775.30000000000007</v>
      </c>
      <c r="R32" s="34">
        <v>-782.3</v>
      </c>
      <c r="S32" s="34">
        <v>-823.6</v>
      </c>
      <c r="T32" s="34">
        <v>-841.6</v>
      </c>
      <c r="U32" s="34">
        <v>-765.4</v>
      </c>
      <c r="V32" s="34">
        <v>-922.7</v>
      </c>
      <c r="W32" s="34">
        <v>-826.4</v>
      </c>
      <c r="X32" s="34">
        <v>-848.6</v>
      </c>
      <c r="Y32" s="34">
        <v>-859.4</v>
      </c>
      <c r="Z32" s="34">
        <v>-918.8</v>
      </c>
      <c r="AA32" s="34">
        <v>-913.4</v>
      </c>
      <c r="AB32" s="119"/>
    </row>
    <row r="33" spans="2:28" ht="14.25" customHeight="1" x14ac:dyDescent="0.25">
      <c r="B33" s="88" t="s">
        <v>158</v>
      </c>
      <c r="C33" s="34">
        <v>-396.59999999999997</v>
      </c>
      <c r="D33" s="34">
        <v>-420.90000000000003</v>
      </c>
      <c r="E33" s="34">
        <v>-465.40000000000003</v>
      </c>
      <c r="F33" s="34">
        <v>-448.69999999999993</v>
      </c>
      <c r="G33" s="34">
        <v>-441.30000000000007</v>
      </c>
      <c r="H33" s="34">
        <v>-466.9</v>
      </c>
      <c r="I33" s="34">
        <v>-476.9</v>
      </c>
      <c r="J33" s="34">
        <v>-489.20000000000005</v>
      </c>
      <c r="K33" s="34">
        <v>-488.50000000000006</v>
      </c>
      <c r="L33" s="34">
        <v>-523.90000000000009</v>
      </c>
      <c r="M33" s="34">
        <v>-533.9</v>
      </c>
      <c r="N33" s="34">
        <v>-568.9</v>
      </c>
      <c r="O33" s="34">
        <v>-609.50900000000001</v>
      </c>
      <c r="P33" s="34">
        <v>-649.09099999999989</v>
      </c>
      <c r="Q33" s="34">
        <v>-671.19999999999993</v>
      </c>
      <c r="R33" s="34">
        <v>-671.80000000000007</v>
      </c>
      <c r="S33" s="34">
        <v>-684.8</v>
      </c>
      <c r="T33" s="34">
        <v>-630.80000000000007</v>
      </c>
      <c r="U33" s="34">
        <v>-849.90000000000009</v>
      </c>
      <c r="V33" s="34">
        <v>-742.3</v>
      </c>
      <c r="W33" s="34">
        <v>-699.5</v>
      </c>
      <c r="X33" s="34">
        <v>-719.3</v>
      </c>
      <c r="Y33" s="34">
        <v>-730</v>
      </c>
      <c r="Z33" s="34">
        <v>-769</v>
      </c>
      <c r="AA33" s="34">
        <v>-740.69999999999993</v>
      </c>
      <c r="AB33" s="119"/>
    </row>
    <row r="34" spans="2:28" ht="14.25" customHeight="1" x14ac:dyDescent="0.25">
      <c r="B34" s="96" t="s">
        <v>159</v>
      </c>
      <c r="C34" s="97">
        <v>-303.89999999999998</v>
      </c>
      <c r="D34" s="97">
        <v>-298.7</v>
      </c>
      <c r="E34" s="97">
        <v>-299.8</v>
      </c>
      <c r="F34" s="97">
        <v>-250.60000000000002</v>
      </c>
      <c r="G34" s="97">
        <v>-223.3</v>
      </c>
      <c r="H34" s="97">
        <v>-185.70000000000002</v>
      </c>
      <c r="I34" s="97">
        <v>-180.5</v>
      </c>
      <c r="J34" s="97">
        <v>-181.7</v>
      </c>
      <c r="K34" s="97">
        <v>-186.6</v>
      </c>
      <c r="L34" s="97">
        <v>-186.6</v>
      </c>
      <c r="M34" s="97">
        <v>-188.1</v>
      </c>
      <c r="N34" s="97">
        <v>-188.5</v>
      </c>
      <c r="O34" s="97">
        <v>-189.6</v>
      </c>
      <c r="P34" s="97">
        <v>-200.4</v>
      </c>
      <c r="Q34" s="97">
        <v>-189.2</v>
      </c>
      <c r="R34" s="97">
        <v>-190.70000000000002</v>
      </c>
      <c r="S34" s="97">
        <v>-239.10000000000002</v>
      </c>
      <c r="T34" s="97">
        <v>-239.6</v>
      </c>
      <c r="U34" s="97">
        <v>-240.5</v>
      </c>
      <c r="V34" s="34">
        <v>-243.8</v>
      </c>
      <c r="W34" s="34">
        <v>-242.20000000000002</v>
      </c>
      <c r="X34" s="34">
        <v>-242.4</v>
      </c>
      <c r="Y34" s="34">
        <v>-242.6</v>
      </c>
      <c r="Z34" s="34">
        <v>-247.1</v>
      </c>
      <c r="AA34" s="34">
        <v>-249.40000000000003</v>
      </c>
      <c r="AB34" s="119"/>
    </row>
    <row r="35" spans="2:28" ht="14.25" customHeight="1" x14ac:dyDescent="0.25">
      <c r="B35" s="57" t="s">
        <v>107</v>
      </c>
      <c r="C35" s="58">
        <v>1771.9999999999977</v>
      </c>
      <c r="D35" s="58">
        <v>1627.6999999999989</v>
      </c>
      <c r="E35" s="58">
        <v>1836.2999999999997</v>
      </c>
      <c r="F35" s="58">
        <v>1977.8999999999992</v>
      </c>
      <c r="G35" s="58">
        <v>1762.0999999999976</v>
      </c>
      <c r="H35" s="58">
        <v>1325.7999999999979</v>
      </c>
      <c r="I35" s="58">
        <v>1538.8000000000002</v>
      </c>
      <c r="J35" s="58">
        <v>1954.2000000000012</v>
      </c>
      <c r="K35" s="58">
        <v>1549.6999999999998</v>
      </c>
      <c r="L35" s="58">
        <v>1775.9000000000005</v>
      </c>
      <c r="M35" s="58">
        <v>1776.799999999997</v>
      </c>
      <c r="N35" s="58">
        <v>1866.4999999999995</v>
      </c>
      <c r="O35" s="58">
        <v>1437.2000000000003</v>
      </c>
      <c r="P35" s="58">
        <v>1481.4000000000024</v>
      </c>
      <c r="Q35" s="58">
        <v>1731.7999999999979</v>
      </c>
      <c r="R35" s="58">
        <v>1971.1999999999985</v>
      </c>
      <c r="S35" s="58">
        <v>1682.1000000000017</v>
      </c>
      <c r="T35" s="58">
        <v>1877.9000000000015</v>
      </c>
      <c r="U35" s="58">
        <v>2120.9999999999977</v>
      </c>
      <c r="V35" s="58">
        <v>2247.5000000000005</v>
      </c>
      <c r="W35" s="58">
        <v>1910.7000000000003</v>
      </c>
      <c r="X35" s="58">
        <v>2040.900000000001</v>
      </c>
      <c r="Y35" s="58">
        <v>2288.8000000000002</v>
      </c>
      <c r="Z35" s="58">
        <v>2437.4000000000005</v>
      </c>
      <c r="AA35" s="58">
        <v>1988.6000000000004</v>
      </c>
      <c r="AB35" s="119"/>
    </row>
    <row r="36" spans="2:28" ht="14.25" customHeight="1" x14ac:dyDescent="0.25">
      <c r="B36" s="57" t="s">
        <v>108</v>
      </c>
      <c r="C36" s="61">
        <v>0.16146193572735548</v>
      </c>
      <c r="D36" s="61">
        <v>0.14974466752715418</v>
      </c>
      <c r="E36" s="61">
        <v>0.16622991556098354</v>
      </c>
      <c r="F36" s="61">
        <v>0.17385282119149534</v>
      </c>
      <c r="G36" s="61">
        <v>0.16278561119188245</v>
      </c>
      <c r="H36" s="61">
        <v>0.12850077213586297</v>
      </c>
      <c r="I36" s="61">
        <v>0.1425932077942523</v>
      </c>
      <c r="J36" s="61">
        <v>0.17459406678927766</v>
      </c>
      <c r="K36" s="61">
        <v>0.14284346489425734</v>
      </c>
      <c r="L36" s="61">
        <v>0.16675930296783309</v>
      </c>
      <c r="M36" s="61">
        <v>0.16104047506017205</v>
      </c>
      <c r="N36" s="61">
        <v>0.16229105844227049</v>
      </c>
      <c r="O36" s="61">
        <v>0.12660747709540651</v>
      </c>
      <c r="P36" s="61">
        <v>0.12521015116674891</v>
      </c>
      <c r="Q36" s="61">
        <v>0.14196251294291259</v>
      </c>
      <c r="R36" s="61">
        <v>0.15571237543649102</v>
      </c>
      <c r="S36" s="61">
        <v>0.13223110790907927</v>
      </c>
      <c r="T36" s="61">
        <v>0.14748629265630059</v>
      </c>
      <c r="U36" s="61">
        <v>0.16176260633161585</v>
      </c>
      <c r="V36" s="61">
        <v>0.16605434166265781</v>
      </c>
      <c r="W36" s="61">
        <v>0.14105651202007258</v>
      </c>
      <c r="X36" s="61">
        <v>0.14920020679979437</v>
      </c>
      <c r="Y36" s="61">
        <v>0.16303088468170468</v>
      </c>
      <c r="Z36" s="61">
        <v>0.1671579334041445</v>
      </c>
      <c r="AA36" s="61">
        <v>0.13819057359792855</v>
      </c>
      <c r="AB36" s="121"/>
    </row>
    <row r="37" spans="2:28" ht="14.25" customHeight="1" x14ac:dyDescent="0.25">
      <c r="B37" s="57" t="s">
        <v>109</v>
      </c>
      <c r="C37" s="58">
        <v>-89.600000000000009</v>
      </c>
      <c r="D37" s="58">
        <v>-240.89999999999998</v>
      </c>
      <c r="E37" s="58">
        <v>-305.90000000000003</v>
      </c>
      <c r="F37" s="58">
        <v>-183.7</v>
      </c>
      <c r="G37" s="58">
        <v>-194.5</v>
      </c>
      <c r="H37" s="58">
        <v>-74.899999999999991</v>
      </c>
      <c r="I37" s="58">
        <v>-16.600000000000016</v>
      </c>
      <c r="J37" s="58">
        <v>-287.39999999999998</v>
      </c>
      <c r="K37" s="58">
        <v>-314.59999999999997</v>
      </c>
      <c r="L37" s="58">
        <v>-157.30000000000001</v>
      </c>
      <c r="M37" s="58">
        <v>-254.4</v>
      </c>
      <c r="N37" s="58">
        <v>-400.3</v>
      </c>
      <c r="O37" s="58">
        <v>-524</v>
      </c>
      <c r="P37" s="58">
        <v>-601.1</v>
      </c>
      <c r="Q37" s="58">
        <v>-37.499999999999972</v>
      </c>
      <c r="R37" s="58">
        <v>-603.69999999999993</v>
      </c>
      <c r="S37" s="58">
        <v>-657.4</v>
      </c>
      <c r="T37" s="58">
        <v>-485.80000000000007</v>
      </c>
      <c r="U37" s="58">
        <v>-569.9</v>
      </c>
      <c r="V37" s="58">
        <v>-630.80000000000007</v>
      </c>
      <c r="W37" s="58">
        <v>-686.8</v>
      </c>
      <c r="X37" s="58">
        <v>-351.49999999999994</v>
      </c>
      <c r="Y37" s="58">
        <v>-529</v>
      </c>
      <c r="Z37" s="58">
        <v>-342.40000000000003</v>
      </c>
      <c r="AA37" s="58">
        <v>-569.09999999999991</v>
      </c>
      <c r="AB37" s="119"/>
    </row>
    <row r="38" spans="2:28" ht="14.25" customHeight="1" x14ac:dyDescent="0.25">
      <c r="B38" s="88" t="s">
        <v>110</v>
      </c>
      <c r="C38" s="34">
        <v>55.3</v>
      </c>
      <c r="D38" s="34">
        <v>68.599999999999994</v>
      </c>
      <c r="E38" s="34">
        <v>85.1</v>
      </c>
      <c r="F38" s="34">
        <v>63.1</v>
      </c>
      <c r="G38" s="34">
        <v>45.2</v>
      </c>
      <c r="H38" s="34">
        <v>49</v>
      </c>
      <c r="I38" s="34">
        <v>42.9</v>
      </c>
      <c r="J38" s="34">
        <v>40.1</v>
      </c>
      <c r="K38" s="34">
        <v>29.9</v>
      </c>
      <c r="L38" s="34">
        <v>59.3</v>
      </c>
      <c r="M38" s="34">
        <v>92.5</v>
      </c>
      <c r="N38" s="34">
        <v>131.30000000000001</v>
      </c>
      <c r="O38" s="34">
        <v>162.80000000000001</v>
      </c>
      <c r="P38" s="34">
        <v>95.2</v>
      </c>
      <c r="Q38" s="34">
        <v>190.9</v>
      </c>
      <c r="R38" s="34">
        <v>122.9</v>
      </c>
      <c r="S38" s="34">
        <v>123.2</v>
      </c>
      <c r="T38" s="34">
        <v>113.6</v>
      </c>
      <c r="U38" s="34">
        <v>154.80000000000001</v>
      </c>
      <c r="V38" s="34">
        <v>144.80000000000001</v>
      </c>
      <c r="W38" s="34">
        <v>151.30000000000001</v>
      </c>
      <c r="X38" s="34">
        <v>153.1</v>
      </c>
      <c r="Y38" s="34">
        <v>155.5</v>
      </c>
      <c r="Z38" s="34">
        <v>182.4</v>
      </c>
      <c r="AA38" s="34">
        <v>214.9</v>
      </c>
      <c r="AB38" s="120"/>
    </row>
    <row r="39" spans="2:28" ht="14.25" customHeight="1" x14ac:dyDescent="0.25">
      <c r="B39" s="88" t="s">
        <v>160</v>
      </c>
      <c r="C39" s="34">
        <v>-95.9</v>
      </c>
      <c r="D39" s="34">
        <v>-93.9</v>
      </c>
      <c r="E39" s="34">
        <v>-121.70000000000002</v>
      </c>
      <c r="F39" s="34">
        <v>-61.199999999999989</v>
      </c>
      <c r="G39" s="34">
        <v>-47.689999999999984</v>
      </c>
      <c r="H39" s="34">
        <v>-35.003351839999993</v>
      </c>
      <c r="I39" s="34">
        <v>-17.644896420000009</v>
      </c>
      <c r="J39" s="34">
        <v>-22.334430800000007</v>
      </c>
      <c r="K39" s="34">
        <v>-8.2715892100000019</v>
      </c>
      <c r="L39" s="34">
        <v>-12.80697146</v>
      </c>
      <c r="M39" s="34">
        <v>-15.799568709999988</v>
      </c>
      <c r="N39" s="34">
        <v>-58.612060939999992</v>
      </c>
      <c r="O39" s="34">
        <v>-193.59788817999998</v>
      </c>
      <c r="P39" s="34">
        <v>-76.509836889999974</v>
      </c>
      <c r="Q39" s="34">
        <v>-139.05873937999996</v>
      </c>
      <c r="R39" s="34">
        <v>-148.75793415999999</v>
      </c>
      <c r="S39" s="34">
        <v>-203.64459745999966</v>
      </c>
      <c r="T39" s="34">
        <v>-159.08347154322701</v>
      </c>
      <c r="U39" s="34">
        <v>-182.12409930000297</v>
      </c>
      <c r="V39" s="34">
        <v>-154.77821489999997</v>
      </c>
      <c r="W39" s="34">
        <v>-132.44115691999997</v>
      </c>
      <c r="X39" s="34">
        <v>-136.02839055999993</v>
      </c>
      <c r="Y39" s="34">
        <v>-99.662447060000034</v>
      </c>
      <c r="Z39" s="34">
        <v>-142.27470961</v>
      </c>
      <c r="AA39" s="34">
        <v>-162.63101632999997</v>
      </c>
      <c r="AB39" s="120"/>
    </row>
    <row r="40" spans="2:28" ht="14.25" customHeight="1" x14ac:dyDescent="0.25">
      <c r="B40" s="88" t="s">
        <v>161</v>
      </c>
      <c r="C40" s="34">
        <v>-99</v>
      </c>
      <c r="D40" s="34">
        <v>-119</v>
      </c>
      <c r="E40" s="34">
        <v>-124</v>
      </c>
      <c r="F40" s="34">
        <v>-116</v>
      </c>
      <c r="G40" s="34">
        <v>-91.810000000000016</v>
      </c>
      <c r="H40" s="34">
        <v>-124.19664816</v>
      </c>
      <c r="I40" s="34">
        <v>-85.755103579999997</v>
      </c>
      <c r="J40" s="34">
        <v>-224.36556919999998</v>
      </c>
      <c r="K40" s="34">
        <v>-180.12841079</v>
      </c>
      <c r="L40" s="34">
        <v>-201.19302854</v>
      </c>
      <c r="M40" s="34">
        <v>-207.60043129000002</v>
      </c>
      <c r="N40" s="34">
        <v>-239.78793905999999</v>
      </c>
      <c r="O40" s="34">
        <v>-291.00211182000004</v>
      </c>
      <c r="P40" s="34">
        <v>-317.69016311000001</v>
      </c>
      <c r="Q40" s="34">
        <v>-341.64126062000003</v>
      </c>
      <c r="R40" s="34">
        <v>-342.04206583999996</v>
      </c>
      <c r="S40" s="34">
        <v>-335.25540254000032</v>
      </c>
      <c r="T40" s="34">
        <v>-315.71652845677301</v>
      </c>
      <c r="U40" s="34">
        <v>-373.87590069999703</v>
      </c>
      <c r="V40" s="34">
        <v>-367.72178510000003</v>
      </c>
      <c r="W40" s="34">
        <v>-403.35884307999999</v>
      </c>
      <c r="X40" s="34">
        <v>-390.27160944000002</v>
      </c>
      <c r="Y40" s="34">
        <v>-388.13755293999998</v>
      </c>
      <c r="Z40" s="34">
        <v>-449.22529039</v>
      </c>
      <c r="AA40" s="34">
        <v>-413.86898367000003</v>
      </c>
      <c r="AB40" s="120"/>
    </row>
    <row r="41" spans="2:28" ht="14.25" customHeight="1" x14ac:dyDescent="0.25">
      <c r="B41" s="88" t="s">
        <v>9</v>
      </c>
      <c r="C41" s="34">
        <v>50</v>
      </c>
      <c r="D41" s="34">
        <v>-96.6</v>
      </c>
      <c r="E41" s="34">
        <v>-145.30000000000001</v>
      </c>
      <c r="F41" s="34">
        <v>-69.600000000000009</v>
      </c>
      <c r="G41" s="34">
        <v>-100.2</v>
      </c>
      <c r="H41" s="34">
        <v>35.300000000000004</v>
      </c>
      <c r="I41" s="34">
        <v>43.9</v>
      </c>
      <c r="J41" s="34">
        <v>-80.8</v>
      </c>
      <c r="K41" s="34">
        <v>-156.10000000000002</v>
      </c>
      <c r="L41" s="34">
        <v>-2.5999999999999943</v>
      </c>
      <c r="M41" s="34">
        <v>-123.5</v>
      </c>
      <c r="N41" s="34">
        <v>-233.2</v>
      </c>
      <c r="O41" s="34">
        <v>-202.20000000000002</v>
      </c>
      <c r="P41" s="34">
        <v>-302.10000000000002</v>
      </c>
      <c r="Q41" s="34">
        <v>252.29999999999998</v>
      </c>
      <c r="R41" s="34">
        <v>-235.8</v>
      </c>
      <c r="S41" s="34">
        <v>-241.70000000000002</v>
      </c>
      <c r="T41" s="34">
        <v>-124.60000000000002</v>
      </c>
      <c r="U41" s="34">
        <v>-168.70000000000002</v>
      </c>
      <c r="V41" s="34">
        <v>-253.10000000000002</v>
      </c>
      <c r="W41" s="34">
        <v>-302.3</v>
      </c>
      <c r="X41" s="34">
        <v>21.699999999999978</v>
      </c>
      <c r="Y41" s="34">
        <v>-196.60000000000002</v>
      </c>
      <c r="Z41" s="34">
        <v>66.7</v>
      </c>
      <c r="AA41" s="34">
        <v>-207.5</v>
      </c>
      <c r="AB41" s="120"/>
    </row>
    <row r="42" spans="2:28" ht="14.25" customHeight="1" x14ac:dyDescent="0.25">
      <c r="B42" s="75" t="s">
        <v>111</v>
      </c>
      <c r="C42" s="76">
        <v>-0.1</v>
      </c>
      <c r="D42" s="76">
        <v>0.1</v>
      </c>
      <c r="E42" s="76">
        <v>-0.7</v>
      </c>
      <c r="F42" s="76">
        <v>1.4</v>
      </c>
      <c r="G42" s="76">
        <v>0.5</v>
      </c>
      <c r="H42" s="76">
        <v>0.8</v>
      </c>
      <c r="I42" s="76">
        <v>-0.2</v>
      </c>
      <c r="J42" s="76">
        <v>-0.4</v>
      </c>
      <c r="K42" s="76">
        <v>2</v>
      </c>
      <c r="L42" s="76">
        <v>0.9</v>
      </c>
      <c r="M42" s="76">
        <v>121</v>
      </c>
      <c r="N42" s="76">
        <v>-6.6</v>
      </c>
      <c r="O42" s="76">
        <v>-3.8</v>
      </c>
      <c r="P42" s="76">
        <v>-4</v>
      </c>
      <c r="Q42" s="76">
        <v>-5.4</v>
      </c>
      <c r="R42" s="76">
        <v>-10.5</v>
      </c>
      <c r="S42" s="76">
        <v>-6.2</v>
      </c>
      <c r="T42" s="76">
        <v>-5.4</v>
      </c>
      <c r="U42" s="76">
        <v>-3</v>
      </c>
      <c r="V42" s="76">
        <v>3.9</v>
      </c>
      <c r="W42" s="76">
        <v>-0.1</v>
      </c>
      <c r="X42" s="76">
        <v>0.3</v>
      </c>
      <c r="Y42" s="76">
        <v>2.2000000000000002</v>
      </c>
      <c r="Z42" s="76">
        <v>-6.8</v>
      </c>
      <c r="AA42" s="76">
        <v>-3.7</v>
      </c>
      <c r="AB42" s="119"/>
    </row>
    <row r="43" spans="2:28" ht="14.25" customHeight="1" x14ac:dyDescent="0.25">
      <c r="B43" s="57" t="s">
        <v>112</v>
      </c>
      <c r="C43" s="58">
        <v>-340.2</v>
      </c>
      <c r="D43" s="58">
        <v>32.6</v>
      </c>
      <c r="E43" s="58">
        <v>-564.6</v>
      </c>
      <c r="F43" s="58">
        <v>-521.29999999999995</v>
      </c>
      <c r="G43" s="58">
        <v>-414.7</v>
      </c>
      <c r="H43" s="58">
        <v>-138.9</v>
      </c>
      <c r="I43" s="58">
        <v>-310.5</v>
      </c>
      <c r="J43" s="58">
        <v>-373.6</v>
      </c>
      <c r="K43" s="58">
        <v>-295</v>
      </c>
      <c r="L43" s="58">
        <v>-274.5</v>
      </c>
      <c r="M43" s="58">
        <v>-328.7</v>
      </c>
      <c r="N43" s="58">
        <v>1168</v>
      </c>
      <c r="O43" s="58">
        <v>-159.5</v>
      </c>
      <c r="P43" s="58">
        <v>-130.6</v>
      </c>
      <c r="Q43" s="58">
        <v>-252.5</v>
      </c>
      <c r="R43" s="58">
        <v>-231.10000000000002</v>
      </c>
      <c r="S43" s="58">
        <v>-183.9</v>
      </c>
      <c r="T43" s="58">
        <v>-265.7</v>
      </c>
      <c r="U43" s="58">
        <v>-71.5</v>
      </c>
      <c r="V43" s="58">
        <v>-12.8</v>
      </c>
      <c r="W43" s="58">
        <v>-327.60000000000002</v>
      </c>
      <c r="X43" s="58">
        <v>-458.2</v>
      </c>
      <c r="Y43" s="58">
        <v>-94</v>
      </c>
      <c r="Z43" s="58">
        <v>-326.59999999999997</v>
      </c>
      <c r="AA43" s="58">
        <v>-359.5</v>
      </c>
      <c r="AB43" s="119"/>
    </row>
    <row r="44" spans="2:28" ht="14.25" customHeight="1" x14ac:dyDescent="0.25">
      <c r="B44" s="57" t="s">
        <v>176</v>
      </c>
      <c r="C44" s="58">
        <v>1342.0999999999979</v>
      </c>
      <c r="D44" s="58">
        <v>1419.4999999999986</v>
      </c>
      <c r="E44" s="58">
        <v>965.09999999999957</v>
      </c>
      <c r="F44" s="58">
        <v>1274.2999999999993</v>
      </c>
      <c r="G44" s="58">
        <v>1153.3999999999976</v>
      </c>
      <c r="H44" s="58">
        <v>1112.7999999999977</v>
      </c>
      <c r="I44" s="58">
        <v>1211.5000000000002</v>
      </c>
      <c r="J44" s="58">
        <v>1292.8000000000011</v>
      </c>
      <c r="K44" s="58">
        <v>942.09999999999991</v>
      </c>
      <c r="L44" s="58">
        <v>1345.0000000000007</v>
      </c>
      <c r="M44" s="58">
        <v>1314.6999999999969</v>
      </c>
      <c r="N44" s="58">
        <v>2627.6</v>
      </c>
      <c r="O44" s="58">
        <v>749.90000000000032</v>
      </c>
      <c r="P44" s="58">
        <v>745.70000000000232</v>
      </c>
      <c r="Q44" s="58">
        <v>1436.3999999999978</v>
      </c>
      <c r="R44" s="58">
        <v>1125.8999999999987</v>
      </c>
      <c r="S44" s="58">
        <v>834.60000000000161</v>
      </c>
      <c r="T44" s="58">
        <v>1121.0000000000011</v>
      </c>
      <c r="U44" s="58">
        <v>1476.5999999999976</v>
      </c>
      <c r="V44" s="58">
        <v>1607.8000000000004</v>
      </c>
      <c r="W44" s="58">
        <v>896.20000000000027</v>
      </c>
      <c r="X44" s="58">
        <v>1231.5000000000009</v>
      </c>
      <c r="Y44" s="58">
        <v>1668.0000000000002</v>
      </c>
      <c r="Z44" s="58">
        <v>1761.6000000000006</v>
      </c>
      <c r="AA44" s="58">
        <v>1056.3000000000004</v>
      </c>
      <c r="AB44" s="119"/>
    </row>
    <row r="45" spans="2:28" ht="14.25" customHeight="1" x14ac:dyDescent="0.25">
      <c r="B45" s="88" t="s">
        <v>208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-3</v>
      </c>
      <c r="N45" s="34">
        <v>-7</v>
      </c>
      <c r="O45" s="34">
        <v>-6.2999999999999545</v>
      </c>
      <c r="P45" s="34">
        <v>-17</v>
      </c>
      <c r="Q45" s="34">
        <v>-3.2999999999999545</v>
      </c>
      <c r="R45" s="34">
        <v>-0.5</v>
      </c>
      <c r="S45" s="34">
        <v>-0.10000000000002274</v>
      </c>
      <c r="T45" s="34">
        <v>-1.5</v>
      </c>
      <c r="U45" s="34">
        <v>5.0999999999999091</v>
      </c>
      <c r="V45" s="34">
        <v>7.0999999999999091</v>
      </c>
      <c r="W45" s="34">
        <v>0.5</v>
      </c>
      <c r="X45" s="34">
        <v>9.5999999999999091</v>
      </c>
      <c r="Y45" s="34">
        <v>0.70000000000004547</v>
      </c>
      <c r="Z45" s="34">
        <v>-1.4000000000000909</v>
      </c>
      <c r="AA45" s="34">
        <v>-1.8999999999996362</v>
      </c>
      <c r="AB45" s="120"/>
    </row>
    <row r="46" spans="2:28" ht="14.25" customHeight="1" x14ac:dyDescent="0.25">
      <c r="B46" s="57" t="s">
        <v>177</v>
      </c>
      <c r="C46" s="58">
        <v>1342.0999999999979</v>
      </c>
      <c r="D46" s="58">
        <v>1419.4999999999986</v>
      </c>
      <c r="E46" s="58">
        <v>965.09999999999957</v>
      </c>
      <c r="F46" s="58">
        <v>1274.2999999999993</v>
      </c>
      <c r="G46" s="58">
        <v>1153.3999999999976</v>
      </c>
      <c r="H46" s="58">
        <v>1112.7999999999977</v>
      </c>
      <c r="I46" s="58">
        <v>1211.5000000000002</v>
      </c>
      <c r="J46" s="58">
        <v>1292.8000000000011</v>
      </c>
      <c r="K46" s="58">
        <v>942.09999999999991</v>
      </c>
      <c r="L46" s="58">
        <v>1345.0000000000007</v>
      </c>
      <c r="M46" s="58">
        <v>1317.6999999999969</v>
      </c>
      <c r="N46" s="58">
        <v>2634.6</v>
      </c>
      <c r="O46" s="58">
        <v>756.20000000000027</v>
      </c>
      <c r="P46" s="58">
        <v>762.70000000000232</v>
      </c>
      <c r="Q46" s="58">
        <v>1439.6999999999978</v>
      </c>
      <c r="R46" s="58">
        <v>1126.3999999999987</v>
      </c>
      <c r="S46" s="58">
        <v>834.70000000000164</v>
      </c>
      <c r="T46" s="58">
        <v>1122.5000000000011</v>
      </c>
      <c r="U46" s="58">
        <v>1471.4999999999977</v>
      </c>
      <c r="V46" s="58">
        <v>1600.7000000000005</v>
      </c>
      <c r="W46" s="58">
        <v>895.70000000000027</v>
      </c>
      <c r="X46" s="58">
        <v>1221.900000000001</v>
      </c>
      <c r="Y46" s="58">
        <v>1667.3000000000002</v>
      </c>
      <c r="Z46" s="58">
        <v>1763.0000000000007</v>
      </c>
      <c r="AA46" s="58">
        <v>1058.2</v>
      </c>
      <c r="AB46" s="119"/>
    </row>
    <row r="47" spans="2:28" ht="14.25" customHeight="1" x14ac:dyDescent="0.25">
      <c r="B47" s="57" t="s">
        <v>178</v>
      </c>
      <c r="C47" s="61">
        <v>0.12229010380343325</v>
      </c>
      <c r="D47" s="61">
        <v>0.13059074494980358</v>
      </c>
      <c r="E47" s="61">
        <v>8.7365077333717345E-2</v>
      </c>
      <c r="F47" s="61">
        <v>0.1120080135721333</v>
      </c>
      <c r="G47" s="61">
        <v>0.10655293340259753</v>
      </c>
      <c r="H47" s="61">
        <v>0.1078561315679501</v>
      </c>
      <c r="I47" s="61">
        <v>0.11226388825236332</v>
      </c>
      <c r="J47" s="61">
        <v>0.11550261464802897</v>
      </c>
      <c r="K47" s="61">
        <v>8.6837986885771337E-2</v>
      </c>
      <c r="L47" s="61">
        <v>0.1262972366077682</v>
      </c>
      <c r="M47" s="61">
        <v>0.11942989305875089</v>
      </c>
      <c r="N47" s="61">
        <v>0.22907689395767797</v>
      </c>
      <c r="O47" s="61">
        <v>6.66160410378141E-2</v>
      </c>
      <c r="P47" s="61">
        <v>6.4464548599216645E-2</v>
      </c>
      <c r="Q47" s="61">
        <v>0.11801791770638134</v>
      </c>
      <c r="R47" s="61">
        <v>8.8978500249423401E-2</v>
      </c>
      <c r="S47" s="61">
        <v>6.561637582290504E-2</v>
      </c>
      <c r="T47" s="61">
        <v>8.8158774964959497E-2</v>
      </c>
      <c r="U47" s="61">
        <v>0.11222709816924688</v>
      </c>
      <c r="V47" s="61">
        <v>0.118266155594846</v>
      </c>
      <c r="W47" s="61">
        <v>6.6124623340335503E-2</v>
      </c>
      <c r="X47" s="61">
        <v>8.9327126605256907E-2</v>
      </c>
      <c r="Y47" s="61">
        <v>0.1187615318200831</v>
      </c>
      <c r="Z47" s="61">
        <v>0.12090729325982884</v>
      </c>
      <c r="AA47" s="61">
        <v>7.3535786473563292E-2</v>
      </c>
      <c r="AB47" s="121"/>
    </row>
    <row r="48" spans="2:28" ht="14.25" customHeight="1" x14ac:dyDescent="0.25">
      <c r="B48" s="6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</row>
    <row r="49" spans="2:28" ht="14.25" customHeight="1" x14ac:dyDescent="0.25">
      <c r="B49" s="123" t="s">
        <v>8</v>
      </c>
      <c r="C49" s="29" t="s">
        <v>2</v>
      </c>
      <c r="D49" s="29" t="s">
        <v>60</v>
      </c>
      <c r="E49" s="29" t="s">
        <v>61</v>
      </c>
      <c r="F49" s="86" t="s">
        <v>63</v>
      </c>
      <c r="G49" s="86" t="s">
        <v>64</v>
      </c>
      <c r="H49" s="86" t="s">
        <v>83</v>
      </c>
      <c r="I49" s="28" t="s">
        <v>86</v>
      </c>
      <c r="J49" s="28" t="s">
        <v>87</v>
      </c>
      <c r="K49" s="28" t="s">
        <v>92</v>
      </c>
      <c r="L49" s="28" t="s">
        <v>126</v>
      </c>
      <c r="M49" s="28" t="s">
        <v>128</v>
      </c>
      <c r="N49" s="28" t="s">
        <v>129</v>
      </c>
      <c r="O49" s="28" t="s">
        <v>133</v>
      </c>
      <c r="P49" s="28" t="s">
        <v>136</v>
      </c>
      <c r="Q49" s="28" t="s">
        <v>142</v>
      </c>
      <c r="R49" s="28" t="s">
        <v>144</v>
      </c>
      <c r="S49" s="28" t="s">
        <v>155</v>
      </c>
      <c r="T49" s="28" t="s">
        <v>171</v>
      </c>
      <c r="U49" s="28" t="s">
        <v>171</v>
      </c>
      <c r="V49" s="28" t="s">
        <v>179</v>
      </c>
      <c r="W49" s="28" t="s">
        <v>183</v>
      </c>
      <c r="X49" s="28" t="s">
        <v>206</v>
      </c>
      <c r="Y49" s="28" t="s">
        <v>267</v>
      </c>
      <c r="Z49" s="28" t="s">
        <v>284</v>
      </c>
      <c r="AA49" s="28" t="s">
        <v>295</v>
      </c>
      <c r="AB49" s="118"/>
    </row>
    <row r="50" spans="2:28" ht="14.25" customHeight="1" x14ac:dyDescent="0.25">
      <c r="B50" s="57" t="s">
        <v>113</v>
      </c>
      <c r="C50" s="58">
        <v>-6614.3000000000011</v>
      </c>
      <c r="D50" s="58">
        <v>-6604.9000000000005</v>
      </c>
      <c r="E50" s="58">
        <v>-6569.7746859100007</v>
      </c>
      <c r="F50" s="58">
        <v>-6537.6591113000004</v>
      </c>
      <c r="G50" s="58">
        <v>-6393.6213261189732</v>
      </c>
      <c r="H50" s="58">
        <v>-6214.2807874876862</v>
      </c>
      <c r="I50" s="58">
        <v>-6469.682398475602</v>
      </c>
      <c r="J50" s="58">
        <v>-6316.2791265524156</v>
      </c>
      <c r="K50" s="58">
        <v>-6393.9662980560424</v>
      </c>
      <c r="L50" s="58">
        <v>-6423.4894873500007</v>
      </c>
      <c r="M50" s="58">
        <v>-6619.6196361299999</v>
      </c>
      <c r="N50" s="58">
        <v>-6568.2733362899999</v>
      </c>
      <c r="O50" s="58">
        <v>-6840.29851831</v>
      </c>
      <c r="P50" s="58">
        <v>-7252.9557366399995</v>
      </c>
      <c r="Q50" s="58">
        <v>-7241.6118088800013</v>
      </c>
      <c r="R50" s="58">
        <v>-7424.7707282200008</v>
      </c>
      <c r="S50" s="58">
        <v>-7778.4702668500013</v>
      </c>
      <c r="T50" s="58">
        <v>-7647.9203238000027</v>
      </c>
      <c r="U50" s="58">
        <v>-7572.7239457999985</v>
      </c>
      <c r="V50" s="58">
        <v>-7782.9287675699998</v>
      </c>
      <c r="W50" s="58">
        <v>-8268.7014591000025</v>
      </c>
      <c r="X50" s="58">
        <v>-8224.1146276399995</v>
      </c>
      <c r="Y50" s="58">
        <v>-8089.2514508399991</v>
      </c>
      <c r="Z50" s="58">
        <v>-8382.8331036200016</v>
      </c>
      <c r="AA50" s="58">
        <v>-8686.6247305800025</v>
      </c>
      <c r="AB50" s="119"/>
    </row>
    <row r="51" spans="2:28" ht="14.25" customHeight="1" x14ac:dyDescent="0.25">
      <c r="B51" s="57" t="s">
        <v>65</v>
      </c>
      <c r="C51" s="58">
        <v>4360.3969795534003</v>
      </c>
      <c r="D51" s="58">
        <v>4264.9181544673793</v>
      </c>
      <c r="E51" s="58">
        <v>4477.0177351893808</v>
      </c>
      <c r="F51" s="58">
        <v>4839.2500314199988</v>
      </c>
      <c r="G51" s="58">
        <v>4431.0437485164412</v>
      </c>
      <c r="H51" s="58">
        <v>4103.1810465499993</v>
      </c>
      <c r="I51" s="58">
        <v>4321.8730016992195</v>
      </c>
      <c r="J51" s="58">
        <v>4876.5825307941996</v>
      </c>
      <c r="K51" s="58">
        <v>4454.9724416139543</v>
      </c>
      <c r="L51" s="58">
        <v>4225.9913415699984</v>
      </c>
      <c r="M51" s="58">
        <v>4413.6314725499997</v>
      </c>
      <c r="N51" s="58">
        <v>4932.6683540000004</v>
      </c>
      <c r="O51" s="58">
        <v>4511.3217253899975</v>
      </c>
      <c r="P51" s="58">
        <v>4578.3533560800015</v>
      </c>
      <c r="Q51" s="58">
        <v>4957.3832927099993</v>
      </c>
      <c r="R51" s="58">
        <v>5234.4671420799987</v>
      </c>
      <c r="S51" s="58">
        <v>4942.4395598800002</v>
      </c>
      <c r="T51" s="58">
        <v>5084.7883651099983</v>
      </c>
      <c r="U51" s="58">
        <v>5539.0825965100021</v>
      </c>
      <c r="V51" s="58">
        <v>5751.7971389999984</v>
      </c>
      <c r="W51" s="58">
        <v>5276.9333551799973</v>
      </c>
      <c r="X51" s="58">
        <v>5454.8208368800006</v>
      </c>
      <c r="Y51" s="58">
        <v>5949.806268000003</v>
      </c>
      <c r="Z51" s="58">
        <v>6198.5864035699979</v>
      </c>
      <c r="AA51" s="58">
        <v>5703.6476897800003</v>
      </c>
      <c r="AB51" s="119"/>
    </row>
    <row r="52" spans="2:28" ht="14.25" customHeight="1" x14ac:dyDescent="0.25">
      <c r="B52" s="35" t="s">
        <v>114</v>
      </c>
      <c r="C52" s="36">
        <v>0.39731271831738546</v>
      </c>
      <c r="D52" s="36">
        <v>0.39236269034296378</v>
      </c>
      <c r="E52" s="36">
        <v>0.4052792463571076</v>
      </c>
      <c r="F52" s="36">
        <v>0.42535885050477756</v>
      </c>
      <c r="G52" s="36">
        <v>0.40934689564736382</v>
      </c>
      <c r="H52" s="36">
        <v>0.39769341732909491</v>
      </c>
      <c r="I52" s="36">
        <v>0.40048722055606034</v>
      </c>
      <c r="J52" s="36">
        <v>0.43568845363059394</v>
      </c>
      <c r="K52" s="36">
        <v>0.41063670359977211</v>
      </c>
      <c r="L52" s="36">
        <v>0.39682604339676253</v>
      </c>
      <c r="M52" s="36">
        <v>0.40003000285906115</v>
      </c>
      <c r="N52" s="36">
        <v>0.42889256261202918</v>
      </c>
      <c r="O52" s="36">
        <v>0.39741654746543542</v>
      </c>
      <c r="P52" s="36">
        <v>0.38696929648276518</v>
      </c>
      <c r="Q52" s="36">
        <v>0.40637636554701628</v>
      </c>
      <c r="R52" s="36">
        <v>0.41348991113917288</v>
      </c>
      <c r="S52" s="36">
        <v>0.38852877877450442</v>
      </c>
      <c r="T52" s="36">
        <v>0.39934851957610351</v>
      </c>
      <c r="U52" s="36">
        <v>0.4224499941053998</v>
      </c>
      <c r="V52" s="36">
        <v>0.4249659120328379</v>
      </c>
      <c r="W52" s="36">
        <v>0.38956707659186118</v>
      </c>
      <c r="X52" s="36">
        <v>0.39877524470494541</v>
      </c>
      <c r="Y52" s="36">
        <v>0.42380381840125481</v>
      </c>
      <c r="Z52" s="36">
        <v>0.42510170396643515</v>
      </c>
      <c r="AA52" s="36">
        <v>0.39635439296550246</v>
      </c>
      <c r="AB52" s="121"/>
    </row>
    <row r="53" spans="2:28" ht="14.25" customHeight="1" x14ac:dyDescent="0.25">
      <c r="B53" s="6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2"/>
    </row>
    <row r="54" spans="2:28" ht="14.25" customHeight="1" x14ac:dyDescent="0.25">
      <c r="B54" s="123" t="s">
        <v>145</v>
      </c>
      <c r="C54" s="29" t="s">
        <v>2</v>
      </c>
      <c r="D54" s="29" t="s">
        <v>60</v>
      </c>
      <c r="E54" s="29" t="s">
        <v>61</v>
      </c>
      <c r="F54" s="86" t="s">
        <v>63</v>
      </c>
      <c r="G54" s="86" t="s">
        <v>64</v>
      </c>
      <c r="H54" s="86" t="s">
        <v>83</v>
      </c>
      <c r="I54" s="28" t="s">
        <v>86</v>
      </c>
      <c r="J54" s="28" t="s">
        <v>87</v>
      </c>
      <c r="K54" s="28" t="s">
        <v>92</v>
      </c>
      <c r="L54" s="28" t="s">
        <v>126</v>
      </c>
      <c r="M54" s="28" t="s">
        <v>128</v>
      </c>
      <c r="N54" s="28" t="s">
        <v>129</v>
      </c>
      <c r="O54" s="28" t="s">
        <v>133</v>
      </c>
      <c r="P54" s="28" t="s">
        <v>136</v>
      </c>
      <c r="Q54" s="28" t="s">
        <v>142</v>
      </c>
      <c r="R54" s="28" t="s">
        <v>144</v>
      </c>
      <c r="S54" s="28" t="s">
        <v>155</v>
      </c>
      <c r="T54" s="28" t="s">
        <v>171</v>
      </c>
      <c r="U54" s="28" t="s">
        <v>171</v>
      </c>
      <c r="V54" s="28" t="s">
        <v>179</v>
      </c>
      <c r="W54" s="28" t="s">
        <v>183</v>
      </c>
      <c r="X54" s="28" t="s">
        <v>206</v>
      </c>
      <c r="Y54" s="28" t="s">
        <v>267</v>
      </c>
      <c r="Z54" s="28" t="s">
        <v>284</v>
      </c>
      <c r="AA54" s="28" t="s">
        <v>295</v>
      </c>
      <c r="AB54" s="118"/>
    </row>
    <row r="55" spans="2:28" ht="14.25" customHeight="1" x14ac:dyDescent="0.25">
      <c r="B55" s="57" t="s">
        <v>146</v>
      </c>
      <c r="C55" s="58">
        <v>4360.3969795534003</v>
      </c>
      <c r="D55" s="58">
        <v>4264.9181544673793</v>
      </c>
      <c r="E55" s="58">
        <v>4477.0177351893808</v>
      </c>
      <c r="F55" s="58">
        <v>4839.2500314199988</v>
      </c>
      <c r="G55" s="58">
        <v>4431.0437485164412</v>
      </c>
      <c r="H55" s="58">
        <v>4103.1810465499993</v>
      </c>
      <c r="I55" s="58">
        <v>4321.8730016992195</v>
      </c>
      <c r="J55" s="58">
        <v>4876.5825307941996</v>
      </c>
      <c r="K55" s="58">
        <v>4454.9724416139543</v>
      </c>
      <c r="L55" s="58">
        <v>4225.9913415699984</v>
      </c>
      <c r="M55" s="58">
        <v>4413.6314725499997</v>
      </c>
      <c r="N55" s="58">
        <v>4932.6683540000004</v>
      </c>
      <c r="O55" s="58">
        <v>4511.3217253899975</v>
      </c>
      <c r="P55" s="58">
        <v>4578.3533560800015</v>
      </c>
      <c r="Q55" s="58">
        <v>4957.3832927099993</v>
      </c>
      <c r="R55" s="58">
        <v>5234.4671420799987</v>
      </c>
      <c r="S55" s="58">
        <v>4942.4395598800002</v>
      </c>
      <c r="T55" s="58">
        <v>5084.7883651099983</v>
      </c>
      <c r="U55" s="58">
        <v>5539.0825965100021</v>
      </c>
      <c r="V55" s="58">
        <v>5751.7971389999984</v>
      </c>
      <c r="W55" s="58">
        <v>5276.9333551799973</v>
      </c>
      <c r="X55" s="58">
        <v>5454.8208368800006</v>
      </c>
      <c r="Y55" s="58">
        <v>5949.806268000003</v>
      </c>
      <c r="Z55" s="58">
        <v>6198.5864035699979</v>
      </c>
      <c r="AA55" s="58">
        <v>5703.6476897800003</v>
      </c>
      <c r="AB55" s="119"/>
    </row>
    <row r="56" spans="2:28" ht="14.25" customHeight="1" x14ac:dyDescent="0.25">
      <c r="B56" s="88" t="s">
        <v>147</v>
      </c>
      <c r="C56" s="33">
        <v>-448</v>
      </c>
      <c r="D56" s="33">
        <v>-485</v>
      </c>
      <c r="E56" s="33">
        <v>-501</v>
      </c>
      <c r="F56" s="33">
        <v>-506</v>
      </c>
      <c r="G56" s="33">
        <v>-514.08905690000006</v>
      </c>
      <c r="H56" s="33">
        <v>-521.50105579000001</v>
      </c>
      <c r="I56" s="33">
        <v>-535.19959669000002</v>
      </c>
      <c r="J56" s="33">
        <v>-659.75106426000002</v>
      </c>
      <c r="K56" s="33">
        <v>-633.73088048</v>
      </c>
      <c r="L56" s="33">
        <v>-680.36675549000006</v>
      </c>
      <c r="M56" s="33">
        <v>-704.30964960999995</v>
      </c>
      <c r="N56" s="33">
        <v>-718.70429949000004</v>
      </c>
      <c r="O56" s="33">
        <v>-739.27207892999991</v>
      </c>
      <c r="P56" s="33">
        <v>-753.03402775999996</v>
      </c>
      <c r="Q56" s="33">
        <v>-774.99352775</v>
      </c>
      <c r="R56" s="33">
        <v>-782.26994290000005</v>
      </c>
      <c r="S56" s="33">
        <v>-823.65016601000002</v>
      </c>
      <c r="T56" s="33">
        <v>-841.58284529999992</v>
      </c>
      <c r="U56" s="33">
        <v>-765.36259169000004</v>
      </c>
      <c r="V56" s="33">
        <v>-922.74868837999998</v>
      </c>
      <c r="W56" s="33">
        <v>-826.44721791000006</v>
      </c>
      <c r="X56" s="33">
        <v>-848.59055211000009</v>
      </c>
      <c r="Y56" s="33">
        <v>-859.41503435999994</v>
      </c>
      <c r="Z56" s="33">
        <v>-918.78618292999988</v>
      </c>
      <c r="AA56" s="33">
        <v>-913.45253279000008</v>
      </c>
      <c r="AB56" s="119"/>
    </row>
    <row r="57" spans="2:28" ht="14.25" customHeight="1" x14ac:dyDescent="0.25">
      <c r="B57" s="88" t="s">
        <v>148</v>
      </c>
      <c r="C57" s="33">
        <v>-99</v>
      </c>
      <c r="D57" s="33">
        <v>-119</v>
      </c>
      <c r="E57" s="33">
        <v>-124</v>
      </c>
      <c r="F57" s="33">
        <v>-116</v>
      </c>
      <c r="G57" s="33">
        <v>-91.810000000000016</v>
      </c>
      <c r="H57" s="33">
        <v>-124.19664816</v>
      </c>
      <c r="I57" s="33">
        <v>-85.755103579999997</v>
      </c>
      <c r="J57" s="33">
        <v>-224.36556919999998</v>
      </c>
      <c r="K57" s="33">
        <v>-180.12841079</v>
      </c>
      <c r="L57" s="33">
        <v>-201.19302854</v>
      </c>
      <c r="M57" s="33">
        <v>-207.60043129000002</v>
      </c>
      <c r="N57" s="33">
        <v>-239.78793905999999</v>
      </c>
      <c r="O57" s="33">
        <v>-291.00211182000004</v>
      </c>
      <c r="P57" s="33">
        <v>-317.69016311000001</v>
      </c>
      <c r="Q57" s="33">
        <v>-341.64126062000003</v>
      </c>
      <c r="R57" s="33">
        <v>-342.04206583999996</v>
      </c>
      <c r="S57" s="33">
        <v>-335.25540254000032</v>
      </c>
      <c r="T57" s="33">
        <v>-315.71652845677301</v>
      </c>
      <c r="U57" s="33">
        <v>-373.87590069999703</v>
      </c>
      <c r="V57" s="33">
        <v>-367.72178510000003</v>
      </c>
      <c r="W57" s="33">
        <v>-403.35884307999999</v>
      </c>
      <c r="X57" s="33">
        <v>-390.27160944000002</v>
      </c>
      <c r="Y57" s="33">
        <v>-388.13755293999998</v>
      </c>
      <c r="Z57" s="33">
        <v>-449.22529039</v>
      </c>
      <c r="AA57" s="33">
        <v>-413.86898367000003</v>
      </c>
      <c r="AB57" s="119"/>
    </row>
    <row r="58" spans="2:28" ht="14.25" customHeight="1" x14ac:dyDescent="0.25">
      <c r="B58" s="57" t="s">
        <v>149</v>
      </c>
      <c r="C58" s="58">
        <v>3813.3999999999978</v>
      </c>
      <c r="D58" s="58">
        <v>3660.8999999999987</v>
      </c>
      <c r="E58" s="58">
        <v>3852.0253140900004</v>
      </c>
      <c r="F58" s="58">
        <v>4217.2408886999992</v>
      </c>
      <c r="G58" s="58">
        <v>3825.1446916164409</v>
      </c>
      <c r="H58" s="58">
        <v>3457.4833425999996</v>
      </c>
      <c r="I58" s="58">
        <v>3700.9183014292194</v>
      </c>
      <c r="J58" s="58">
        <v>3992.4658973341993</v>
      </c>
      <c r="K58" s="58">
        <v>3641.1228284892409</v>
      </c>
      <c r="L58" s="58">
        <v>3344.4315575399983</v>
      </c>
      <c r="M58" s="58">
        <v>3501.7219679335608</v>
      </c>
      <c r="N58" s="58">
        <v>3974.1752025717569</v>
      </c>
      <c r="O58" s="58">
        <v>3481.0478168967002</v>
      </c>
      <c r="P58" s="58">
        <v>3507.6291647686649</v>
      </c>
      <c r="Q58" s="58">
        <v>3840.7480891495643</v>
      </c>
      <c r="R58" s="58">
        <v>4110.1552666373836</v>
      </c>
      <c r="S58" s="58">
        <v>3783.533996539998</v>
      </c>
      <c r="T58" s="58">
        <v>3927.4889342982292</v>
      </c>
      <c r="U58" s="58">
        <v>4399.8441036500035</v>
      </c>
      <c r="V58" s="58">
        <v>4461.3266655199986</v>
      </c>
      <c r="W58" s="58">
        <v>4047.1272940999988</v>
      </c>
      <c r="X58" s="58">
        <v>4215.95867533</v>
      </c>
      <c r="Y58" s="58">
        <v>4702.2536807000024</v>
      </c>
      <c r="Z58" s="58">
        <v>4830.574930249998</v>
      </c>
      <c r="AA58" s="58">
        <v>4376.3261733199997</v>
      </c>
      <c r="AB58" s="119"/>
    </row>
    <row r="59" spans="2:28" ht="14.25" customHeight="1" x14ac:dyDescent="0.25">
      <c r="B59" s="35" t="s">
        <v>150</v>
      </c>
      <c r="C59" s="36">
        <v>0.34747118831980689</v>
      </c>
      <c r="D59" s="36">
        <v>0.33679440520375925</v>
      </c>
      <c r="E59" s="36">
        <v>0.34870219610082881</v>
      </c>
      <c r="F59" s="36">
        <v>0.37068568994621776</v>
      </c>
      <c r="G59" s="36">
        <v>0.35337297345336127</v>
      </c>
      <c r="H59" s="36">
        <v>0.33511033275832336</v>
      </c>
      <c r="I59" s="36">
        <v>0.3429463298578424</v>
      </c>
      <c r="J59" s="36">
        <v>0.35669883201979335</v>
      </c>
      <c r="K59" s="36">
        <v>0.33562018517260034</v>
      </c>
      <c r="L59" s="36">
        <v>0.31381495599068582</v>
      </c>
      <c r="M59" s="36">
        <v>0.31737897902757317</v>
      </c>
      <c r="N59" s="36">
        <v>0.34555215645957388</v>
      </c>
      <c r="O59" s="36">
        <v>0.30665647213036717</v>
      </c>
      <c r="P59" s="36">
        <v>0.29647008097582089</v>
      </c>
      <c r="Q59" s="36">
        <v>0.31484135022309884</v>
      </c>
      <c r="R59" s="36">
        <v>0.32467635956823843</v>
      </c>
      <c r="S59" s="36">
        <v>0.29742636714472975</v>
      </c>
      <c r="T59" s="36">
        <v>0.30845667094535933</v>
      </c>
      <c r="U59" s="36">
        <v>0.33556353119246463</v>
      </c>
      <c r="V59" s="36">
        <v>0.32962076190655554</v>
      </c>
      <c r="W59" s="36">
        <v>0.29877723337362239</v>
      </c>
      <c r="X59" s="36">
        <v>0.30820809751512707</v>
      </c>
      <c r="Y59" s="36">
        <v>0.33494083255956109</v>
      </c>
      <c r="Z59" s="36">
        <v>0.33128289262921923</v>
      </c>
      <c r="AA59" s="36">
        <v>0.30411697885080879</v>
      </c>
      <c r="AB59" s="121"/>
    </row>
    <row r="60" spans="2:28" ht="14.25" customHeight="1" x14ac:dyDescent="0.25">
      <c r="B60" s="6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2"/>
    </row>
    <row r="61" spans="2:28" ht="14.25" hidden="1" customHeight="1" x14ac:dyDescent="0.25">
      <c r="B61" s="6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</row>
    <row r="62" spans="2:28" ht="14.25" hidden="1" customHeight="1" x14ac:dyDescent="0.25">
      <c r="B62" s="6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I55"/>
  <sheetViews>
    <sheetView showGridLines="0" showRowColHeaders="0" zoomScaleNormal="100" workbookViewId="0">
      <pane xSplit="2" ySplit="6" topLeftCell="O7" activePane="bottomRight" state="frozen"/>
      <selection activeCell="B7" sqref="B7:F13"/>
      <selection pane="topRight" activeCell="B7" sqref="B7:F13"/>
      <selection pane="bottomLeft" activeCell="B7" sqref="B7:F13"/>
      <selection pane="bottomRight" activeCell="AA3" sqref="AA3"/>
    </sheetView>
  </sheetViews>
  <sheetFormatPr defaultColWidth="0" defaultRowHeight="0" customHeight="1" zeroHeight="1" x14ac:dyDescent="0.25"/>
  <cols>
    <col min="1" max="1" width="2.81640625" style="8" customWidth="1"/>
    <col min="2" max="2" width="52.90625" style="8" bestFit="1" customWidth="1"/>
    <col min="3" max="25" width="8.81640625" style="8" customWidth="1"/>
    <col min="26" max="27" width="8" style="8" bestFit="1" customWidth="1"/>
    <col min="28" max="28" width="2.81640625" style="8" customWidth="1"/>
    <col min="29" max="87" width="10.81640625" style="8" hidden="1" customWidth="1"/>
    <col min="88" max="16384" width="9.1796875" style="8" hidden="1"/>
  </cols>
  <sheetData>
    <row r="1" spans="2:39" ht="14.25" customHeight="1" x14ac:dyDescent="0.25"/>
    <row r="2" spans="2:39" ht="14.25" customHeight="1" x14ac:dyDescent="0.25"/>
    <row r="3" spans="2:39" ht="14.25" customHeight="1" x14ac:dyDescent="0.25"/>
    <row r="4" spans="2:39" ht="14.25" customHeight="1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2:39" ht="14.25" customHeight="1" x14ac:dyDescent="0.25"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Z5" s="22"/>
      <c r="AA5" s="22"/>
    </row>
    <row r="6" spans="2:39" ht="14.25" customHeight="1" x14ac:dyDescent="0.25">
      <c r="B6" s="85" t="s">
        <v>17</v>
      </c>
      <c r="C6" s="92" t="s">
        <v>2</v>
      </c>
      <c r="D6" s="92" t="s">
        <v>60</v>
      </c>
      <c r="E6" s="92" t="s">
        <v>61</v>
      </c>
      <c r="F6" s="86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  <c r="AB6" s="93"/>
      <c r="AC6" s="28" t="s">
        <v>83</v>
      </c>
      <c r="AD6" s="28" t="s">
        <v>86</v>
      </c>
      <c r="AE6" s="28" t="s">
        <v>87</v>
      </c>
      <c r="AF6" s="28" t="s">
        <v>92</v>
      </c>
      <c r="AG6" s="28" t="s">
        <v>126</v>
      </c>
      <c r="AH6" s="28" t="s">
        <v>128</v>
      </c>
      <c r="AI6" s="28" t="s">
        <v>129</v>
      </c>
      <c r="AJ6" s="28" t="s">
        <v>133</v>
      </c>
      <c r="AK6" s="28" t="s">
        <v>136</v>
      </c>
      <c r="AL6" s="28" t="s">
        <v>142</v>
      </c>
      <c r="AM6" s="28" t="s">
        <v>144</v>
      </c>
    </row>
    <row r="7" spans="2:39" ht="14.25" customHeight="1" collapsed="1" x14ac:dyDescent="0.25">
      <c r="B7" s="62" t="s">
        <v>18</v>
      </c>
      <c r="C7" s="63">
        <v>111040.00000000001</v>
      </c>
      <c r="D7" s="63">
        <v>113061.19999999998</v>
      </c>
      <c r="E7" s="63">
        <v>110683.69999999998</v>
      </c>
      <c r="F7" s="63">
        <v>108289.7</v>
      </c>
      <c r="G7" s="63">
        <v>109814.7</v>
      </c>
      <c r="H7" s="63">
        <v>110692</v>
      </c>
      <c r="I7" s="63">
        <v>109237.4</v>
      </c>
      <c r="J7" s="63">
        <v>108738.4</v>
      </c>
      <c r="K7" s="63">
        <v>111251.20000000001</v>
      </c>
      <c r="L7" s="63">
        <v>113738.50000000001</v>
      </c>
      <c r="M7" s="63">
        <v>113252.6</v>
      </c>
      <c r="N7" s="63">
        <v>115663.5</v>
      </c>
      <c r="O7" s="63">
        <v>116489.8</v>
      </c>
      <c r="P7" s="63">
        <v>120009.70000000001</v>
      </c>
      <c r="Q7" s="63">
        <v>122372.40000000001</v>
      </c>
      <c r="R7" s="63">
        <v>119121.4</v>
      </c>
      <c r="S7" s="63">
        <v>121842.49999999997</v>
      </c>
      <c r="T7" s="63">
        <v>120157.40000000001</v>
      </c>
      <c r="U7" s="63">
        <v>119991.20000000001</v>
      </c>
      <c r="V7" s="103">
        <v>120738</v>
      </c>
      <c r="W7" s="103">
        <v>123859.20000000001</v>
      </c>
      <c r="X7" s="63">
        <v>124088.8</v>
      </c>
      <c r="Y7" s="63">
        <v>123667.6</v>
      </c>
      <c r="Z7" s="63">
        <v>124940.59999999999</v>
      </c>
      <c r="AA7" s="63">
        <v>126605.1</v>
      </c>
      <c r="AB7" s="40"/>
      <c r="AC7" s="63">
        <v>110692</v>
      </c>
      <c r="AD7" s="63">
        <v>109237.4</v>
      </c>
      <c r="AE7" s="63">
        <v>108738.4</v>
      </c>
      <c r="AF7" s="63">
        <v>111251.20000000001</v>
      </c>
      <c r="AG7" s="63">
        <v>113738.50000000001</v>
      </c>
      <c r="AH7" s="63">
        <v>113252.6</v>
      </c>
      <c r="AI7" s="63">
        <v>115663.5</v>
      </c>
      <c r="AJ7" s="63">
        <v>116489.8</v>
      </c>
      <c r="AK7" s="63">
        <v>120009.70000000001</v>
      </c>
      <c r="AL7" s="63">
        <v>122372.40000000001</v>
      </c>
      <c r="AM7" s="63">
        <v>119121.4</v>
      </c>
    </row>
    <row r="8" spans="2:39" ht="14.25" customHeight="1" collapsed="1" x14ac:dyDescent="0.25">
      <c r="B8" s="77" t="s">
        <v>1</v>
      </c>
      <c r="C8" s="78">
        <v>20212.600000000002</v>
      </c>
      <c r="D8" s="78">
        <v>22760.299999999996</v>
      </c>
      <c r="E8" s="78">
        <v>20720.799999999996</v>
      </c>
      <c r="F8" s="78">
        <v>18644.7</v>
      </c>
      <c r="G8" s="78">
        <v>21143.899999999998</v>
      </c>
      <c r="H8" s="78">
        <v>22333.499999999996</v>
      </c>
      <c r="I8" s="78">
        <v>22281.199999999997</v>
      </c>
      <c r="J8" s="78">
        <v>19060.900000000001</v>
      </c>
      <c r="K8" s="78">
        <v>21898.600000000002</v>
      </c>
      <c r="L8" s="78">
        <v>24258.100000000002</v>
      </c>
      <c r="M8" s="78">
        <v>23710.2</v>
      </c>
      <c r="N8" s="78">
        <v>21060.199999999997</v>
      </c>
      <c r="O8" s="78">
        <v>21670.3</v>
      </c>
      <c r="P8" s="78">
        <v>17801.400000000001</v>
      </c>
      <c r="Q8" s="78">
        <v>21094.300000000003</v>
      </c>
      <c r="R8" s="78">
        <v>17283.899999999998</v>
      </c>
      <c r="S8" s="78">
        <v>20852.799999999996</v>
      </c>
      <c r="T8" s="78">
        <v>19903.600000000002</v>
      </c>
      <c r="U8" s="78">
        <v>19401.3</v>
      </c>
      <c r="V8" s="104">
        <v>19245.000000000004</v>
      </c>
      <c r="W8" s="104">
        <v>23496.400000000005</v>
      </c>
      <c r="X8" s="78">
        <v>23839.8</v>
      </c>
      <c r="Y8" s="78">
        <v>23076.7</v>
      </c>
      <c r="Z8" s="78">
        <v>22814.3</v>
      </c>
      <c r="AA8" s="78">
        <v>25797.499999999996</v>
      </c>
      <c r="AB8" s="40"/>
      <c r="AC8" s="78">
        <v>22333.499999999996</v>
      </c>
      <c r="AD8" s="78">
        <v>22281.199999999997</v>
      </c>
      <c r="AE8" s="78">
        <v>19060.900000000001</v>
      </c>
      <c r="AF8" s="78">
        <v>21898.600000000002</v>
      </c>
      <c r="AG8" s="78">
        <v>24258.100000000002</v>
      </c>
      <c r="AH8" s="78">
        <v>23710.2</v>
      </c>
      <c r="AI8" s="78">
        <v>21060.199999999997</v>
      </c>
      <c r="AJ8" s="78">
        <v>21670.3</v>
      </c>
      <c r="AK8" s="78">
        <v>17801.400000000001</v>
      </c>
      <c r="AL8" s="78">
        <v>21094.300000000003</v>
      </c>
      <c r="AM8" s="78">
        <v>17283.899999999998</v>
      </c>
    </row>
    <row r="9" spans="2:39" ht="14.25" customHeight="1" x14ac:dyDescent="0.25">
      <c r="B9" s="37" t="s">
        <v>10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01">
        <v>4358.3</v>
      </c>
      <c r="W9" s="101">
        <v>6755.7</v>
      </c>
      <c r="X9" s="38">
        <v>7355</v>
      </c>
      <c r="Y9" s="38">
        <v>6798.7</v>
      </c>
      <c r="Z9" s="38">
        <v>6691.1</v>
      </c>
      <c r="AA9" s="38">
        <v>8185.1</v>
      </c>
      <c r="AB9" s="38"/>
      <c r="AC9" s="38">
        <v>8174.1</v>
      </c>
      <c r="AD9" s="38">
        <v>8356.2999999999993</v>
      </c>
      <c r="AE9" s="38">
        <v>5762.1</v>
      </c>
      <c r="AF9" s="38">
        <v>6897.9</v>
      </c>
      <c r="AG9" s="38">
        <v>8412.6</v>
      </c>
      <c r="AH9" s="38">
        <v>8687.9</v>
      </c>
      <c r="AI9" s="38">
        <v>6448.5</v>
      </c>
      <c r="AJ9" s="38">
        <v>6430.5</v>
      </c>
      <c r="AK9" s="38">
        <v>3131.4</v>
      </c>
      <c r="AL9" s="38">
        <v>6026.1</v>
      </c>
      <c r="AM9" s="38">
        <v>2273.8000000000002</v>
      </c>
    </row>
    <row r="10" spans="2:39" ht="14.25" customHeight="1" x14ac:dyDescent="0.25">
      <c r="B10" s="37" t="s">
        <v>11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01">
        <v>9318.1000000000022</v>
      </c>
      <c r="W10" s="101">
        <v>9494</v>
      </c>
      <c r="X10" s="38">
        <v>9207.9</v>
      </c>
      <c r="Y10" s="38">
        <v>9195.7000000000007</v>
      </c>
      <c r="Z10" s="38">
        <v>9471.5999999999985</v>
      </c>
      <c r="AA10" s="38">
        <v>9656.5999999999985</v>
      </c>
      <c r="AB10" s="38"/>
      <c r="AC10" s="38">
        <v>8330.2000000000007</v>
      </c>
      <c r="AD10" s="38">
        <v>8369.7000000000007</v>
      </c>
      <c r="AE10" s="38">
        <v>8182.7000000000007</v>
      </c>
      <c r="AF10" s="38">
        <v>8150</v>
      </c>
      <c r="AG10" s="38">
        <v>7921.1</v>
      </c>
      <c r="AH10" s="38">
        <v>7971.9</v>
      </c>
      <c r="AI10" s="38">
        <v>8100.3</v>
      </c>
      <c r="AJ10" s="38">
        <v>8169.8999999999987</v>
      </c>
      <c r="AK10" s="38">
        <v>8563.2000000000007</v>
      </c>
      <c r="AL10" s="38">
        <v>8638.2000000000007</v>
      </c>
      <c r="AM10" s="38">
        <v>8691.1</v>
      </c>
    </row>
    <row r="11" spans="2:39" ht="14.25" customHeight="1" x14ac:dyDescent="0.25">
      <c r="B11" s="37" t="s">
        <v>12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01">
        <v>822.8</v>
      </c>
      <c r="W11" s="101">
        <v>1036.7</v>
      </c>
      <c r="X11" s="38">
        <v>1030.8</v>
      </c>
      <c r="Y11" s="38">
        <v>1201</v>
      </c>
      <c r="Z11" s="38">
        <v>1097.2</v>
      </c>
      <c r="AA11" s="38">
        <v>1209.7</v>
      </c>
      <c r="AB11" s="38"/>
      <c r="AC11" s="38">
        <v>619.5</v>
      </c>
      <c r="AD11" s="38">
        <v>520.6</v>
      </c>
      <c r="AE11" s="38">
        <v>633.1</v>
      </c>
      <c r="AF11" s="38">
        <v>1012.2</v>
      </c>
      <c r="AG11" s="38">
        <v>675.6</v>
      </c>
      <c r="AH11" s="38">
        <v>595.29999999999995</v>
      </c>
      <c r="AI11" s="38">
        <v>639.79999999999995</v>
      </c>
      <c r="AJ11" s="38">
        <v>796.7</v>
      </c>
      <c r="AK11" s="38">
        <v>800.9</v>
      </c>
      <c r="AL11" s="38">
        <v>771</v>
      </c>
      <c r="AM11" s="38">
        <v>789.7</v>
      </c>
    </row>
    <row r="12" spans="2:39" ht="14.25" customHeight="1" x14ac:dyDescent="0.25">
      <c r="B12" s="37" t="s">
        <v>123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01">
        <v>4745.8</v>
      </c>
      <c r="W12" s="101">
        <v>6210</v>
      </c>
      <c r="X12" s="38">
        <v>6246.1</v>
      </c>
      <c r="Y12" s="38">
        <v>5881.3</v>
      </c>
      <c r="Z12" s="38">
        <v>5554.4000000000005</v>
      </c>
      <c r="AA12" s="38">
        <v>6746.1</v>
      </c>
      <c r="AB12" s="38"/>
      <c r="AC12" s="38">
        <v>5209.7</v>
      </c>
      <c r="AD12" s="38">
        <v>5034.6000000000004</v>
      </c>
      <c r="AE12" s="38">
        <v>4483.0000000000009</v>
      </c>
      <c r="AF12" s="38">
        <v>5838.5</v>
      </c>
      <c r="AG12" s="38">
        <v>7248.7999999999993</v>
      </c>
      <c r="AH12" s="38">
        <v>6455.0999999999995</v>
      </c>
      <c r="AI12" s="38">
        <v>5871.5999999999995</v>
      </c>
      <c r="AJ12" s="38">
        <v>6273.2000000000007</v>
      </c>
      <c r="AK12" s="38">
        <v>5305.9</v>
      </c>
      <c r="AL12" s="38">
        <v>5659.0000000000009</v>
      </c>
      <c r="AM12" s="38">
        <v>5529.3</v>
      </c>
    </row>
    <row r="13" spans="2:39" ht="14.25" customHeight="1" collapsed="1" x14ac:dyDescent="0.25">
      <c r="B13" s="77" t="s">
        <v>14</v>
      </c>
      <c r="C13" s="78">
        <v>90827.400000000009</v>
      </c>
      <c r="D13" s="78">
        <v>90300.9</v>
      </c>
      <c r="E13" s="78">
        <v>89962.9</v>
      </c>
      <c r="F13" s="78">
        <v>89645</v>
      </c>
      <c r="G13" s="78">
        <v>88670.8</v>
      </c>
      <c r="H13" s="78">
        <v>88358.5</v>
      </c>
      <c r="I13" s="78">
        <v>86956.2</v>
      </c>
      <c r="J13" s="78">
        <v>89677.5</v>
      </c>
      <c r="K13" s="78">
        <v>89352.6</v>
      </c>
      <c r="L13" s="78">
        <v>89480.400000000009</v>
      </c>
      <c r="M13" s="78">
        <v>89542.400000000009</v>
      </c>
      <c r="N13" s="78">
        <v>94603.3</v>
      </c>
      <c r="O13" s="78">
        <v>94819.5</v>
      </c>
      <c r="P13" s="78">
        <v>102208.3</v>
      </c>
      <c r="Q13" s="78">
        <v>101278.1</v>
      </c>
      <c r="R13" s="78">
        <v>101837.5</v>
      </c>
      <c r="S13" s="78">
        <v>100989.69999999998</v>
      </c>
      <c r="T13" s="78">
        <v>100253.8</v>
      </c>
      <c r="U13" s="78">
        <v>100589.90000000001</v>
      </c>
      <c r="V13" s="104">
        <v>101493</v>
      </c>
      <c r="W13" s="104">
        <v>100362.8</v>
      </c>
      <c r="X13" s="78">
        <v>100249</v>
      </c>
      <c r="Y13" s="78">
        <v>100590.90000000001</v>
      </c>
      <c r="Z13" s="78">
        <v>102126.29999999999</v>
      </c>
      <c r="AA13" s="78">
        <v>100807.6</v>
      </c>
      <c r="AB13" s="40"/>
      <c r="AC13" s="78">
        <v>88358.5</v>
      </c>
      <c r="AD13" s="78">
        <v>86956.2</v>
      </c>
      <c r="AE13" s="78">
        <v>89677.5</v>
      </c>
      <c r="AF13" s="78">
        <v>89352.6</v>
      </c>
      <c r="AG13" s="78">
        <v>89480.400000000009</v>
      </c>
      <c r="AH13" s="78">
        <v>89542.400000000009</v>
      </c>
      <c r="AI13" s="78">
        <v>94603.3</v>
      </c>
      <c r="AJ13" s="78">
        <v>94819.5</v>
      </c>
      <c r="AK13" s="78">
        <v>102208.3</v>
      </c>
      <c r="AL13" s="78">
        <v>101278.1</v>
      </c>
      <c r="AM13" s="78">
        <v>101837.5</v>
      </c>
    </row>
    <row r="14" spans="2:39" ht="14.25" customHeight="1" x14ac:dyDescent="0.25">
      <c r="B14" s="37" t="s">
        <v>11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01">
        <v>351</v>
      </c>
      <c r="W14" s="101">
        <v>305.20000000000005</v>
      </c>
      <c r="X14" s="38">
        <v>331.7</v>
      </c>
      <c r="Y14" s="38">
        <v>329.9</v>
      </c>
      <c r="Z14" s="38">
        <v>370.20000000000005</v>
      </c>
      <c r="AA14" s="38">
        <v>316.59999999999997</v>
      </c>
      <c r="AB14" s="38"/>
      <c r="AC14" s="38">
        <v>384.19999999999993</v>
      </c>
      <c r="AD14" s="38">
        <v>387.70000000000005</v>
      </c>
      <c r="AE14" s="38">
        <v>379.9</v>
      </c>
      <c r="AF14" s="38">
        <v>383.6</v>
      </c>
      <c r="AG14" s="38">
        <v>403.70000000000005</v>
      </c>
      <c r="AH14" s="38">
        <v>444.7</v>
      </c>
      <c r="AI14" s="38">
        <v>470.9</v>
      </c>
      <c r="AJ14" s="38">
        <v>455.89999999999992</v>
      </c>
      <c r="AK14" s="38">
        <v>422.5</v>
      </c>
      <c r="AL14" s="38">
        <v>414.60000000000008</v>
      </c>
      <c r="AM14" s="38">
        <v>399</v>
      </c>
    </row>
    <row r="15" spans="2:39" ht="14.25" customHeight="1" x14ac:dyDescent="0.25">
      <c r="B15" s="37" t="s">
        <v>124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01">
        <v>2875.5</v>
      </c>
      <c r="W15" s="101">
        <v>2869.1</v>
      </c>
      <c r="X15" s="38">
        <v>2840.3</v>
      </c>
      <c r="Y15" s="38">
        <v>2846.5</v>
      </c>
      <c r="Z15" s="38">
        <v>2895.2999999999997</v>
      </c>
      <c r="AA15" s="38">
        <v>2890.6</v>
      </c>
      <c r="AB15" s="38"/>
      <c r="AC15" s="38">
        <v>3349.2</v>
      </c>
      <c r="AD15" s="38">
        <v>2836.3</v>
      </c>
      <c r="AE15" s="38">
        <v>2813.3</v>
      </c>
      <c r="AF15" s="38">
        <v>2797.2000000000003</v>
      </c>
      <c r="AG15" s="38">
        <v>2790.7000000000003</v>
      </c>
      <c r="AH15" s="38">
        <v>2776.4</v>
      </c>
      <c r="AI15" s="38">
        <v>2761.3999999999996</v>
      </c>
      <c r="AJ15" s="38">
        <v>2774.3</v>
      </c>
      <c r="AK15" s="38">
        <v>2767.5</v>
      </c>
      <c r="AL15" s="38">
        <v>2807.1</v>
      </c>
      <c r="AM15" s="38">
        <v>2834</v>
      </c>
    </row>
    <row r="16" spans="2:39" ht="14.25" customHeight="1" x14ac:dyDescent="0.25">
      <c r="B16" s="37" t="s">
        <v>13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01">
        <v>2985.4</v>
      </c>
      <c r="W16" s="101">
        <v>2917.0000000000005</v>
      </c>
      <c r="X16" s="38">
        <v>3200.4</v>
      </c>
      <c r="Y16" s="38">
        <v>3417.1000000000004</v>
      </c>
      <c r="Z16" s="38">
        <v>3786.7999999999997</v>
      </c>
      <c r="AA16" s="38">
        <v>3872.8</v>
      </c>
      <c r="AB16" s="38"/>
      <c r="AC16" s="38">
        <v>2061.2000000000003</v>
      </c>
      <c r="AD16" s="38">
        <v>1528.9</v>
      </c>
      <c r="AE16" s="38">
        <v>1549.6000000000001</v>
      </c>
      <c r="AF16" s="38">
        <v>1491.6000000000001</v>
      </c>
      <c r="AG16" s="38">
        <v>1792.2</v>
      </c>
      <c r="AH16" s="38">
        <v>2433.4</v>
      </c>
      <c r="AI16" s="38">
        <v>2858.2000000000003</v>
      </c>
      <c r="AJ16" s="38">
        <v>2950</v>
      </c>
      <c r="AK16" s="38">
        <v>3565.8</v>
      </c>
      <c r="AL16" s="38">
        <v>3027</v>
      </c>
      <c r="AM16" s="38">
        <v>2981</v>
      </c>
    </row>
    <row r="17" spans="2:39" ht="14.25" customHeight="1" x14ac:dyDescent="0.25">
      <c r="B17" s="39" t="s">
        <v>15</v>
      </c>
      <c r="C17" s="40">
        <v>42208.3</v>
      </c>
      <c r="D17" s="40">
        <v>42880</v>
      </c>
      <c r="E17" s="40">
        <v>43059</v>
      </c>
      <c r="F17" s="40">
        <v>42847.3</v>
      </c>
      <c r="G17" s="40">
        <v>42047</v>
      </c>
      <c r="H17" s="40">
        <v>41768.300000000003</v>
      </c>
      <c r="I17" s="40">
        <v>41728.300000000003</v>
      </c>
      <c r="J17" s="40">
        <v>44352.6</v>
      </c>
      <c r="K17" s="40">
        <v>44308.5</v>
      </c>
      <c r="L17" s="40">
        <v>44328.5</v>
      </c>
      <c r="M17" s="40">
        <v>44072.6</v>
      </c>
      <c r="N17" s="40">
        <v>44408.5</v>
      </c>
      <c r="O17" s="40">
        <v>44802.2</v>
      </c>
      <c r="P17" s="40">
        <v>45598.8</v>
      </c>
      <c r="Q17" s="40">
        <v>45539.3</v>
      </c>
      <c r="R17" s="40">
        <v>45898.2</v>
      </c>
      <c r="S17" s="40">
        <v>45079.7</v>
      </c>
      <c r="T17" s="40">
        <v>44467</v>
      </c>
      <c r="U17" s="40">
        <v>45478.5</v>
      </c>
      <c r="V17" s="102">
        <v>46318.1</v>
      </c>
      <c r="W17" s="102">
        <v>45640.800000000003</v>
      </c>
      <c r="X17" s="40">
        <v>45518.9</v>
      </c>
      <c r="Y17" s="40">
        <v>45826.1</v>
      </c>
      <c r="Z17" s="40">
        <v>46812.4</v>
      </c>
      <c r="AA17" s="40">
        <v>45756.5</v>
      </c>
      <c r="AB17" s="40"/>
      <c r="AC17" s="40">
        <v>41768.300000000003</v>
      </c>
      <c r="AD17" s="40">
        <v>41728.300000000003</v>
      </c>
      <c r="AE17" s="40">
        <v>44352.6</v>
      </c>
      <c r="AF17" s="40">
        <v>44308.5</v>
      </c>
      <c r="AG17" s="40">
        <v>44328.5</v>
      </c>
      <c r="AH17" s="40">
        <v>44072.6</v>
      </c>
      <c r="AI17" s="40">
        <v>44408.5</v>
      </c>
      <c r="AJ17" s="40">
        <v>44802.2</v>
      </c>
      <c r="AK17" s="40">
        <v>45598.8</v>
      </c>
      <c r="AL17" s="40">
        <v>45539.3</v>
      </c>
      <c r="AM17" s="40">
        <v>45898.2</v>
      </c>
    </row>
    <row r="18" spans="2:39" ht="14.25" customHeight="1" x14ac:dyDescent="0.25">
      <c r="B18" s="39" t="s">
        <v>16</v>
      </c>
      <c r="C18" s="40">
        <v>41890</v>
      </c>
      <c r="D18" s="40">
        <v>41696.300000000003</v>
      </c>
      <c r="E18" s="40">
        <v>41542.300000000003</v>
      </c>
      <c r="F18" s="40">
        <v>41275</v>
      </c>
      <c r="G18" s="40">
        <v>41096</v>
      </c>
      <c r="H18" s="40">
        <v>40795.599999999999</v>
      </c>
      <c r="I18" s="40">
        <v>40475</v>
      </c>
      <c r="J18" s="40">
        <v>40582.1</v>
      </c>
      <c r="K18" s="40">
        <v>40371.699999999997</v>
      </c>
      <c r="L18" s="40">
        <v>40165.300000000003</v>
      </c>
      <c r="M18" s="40">
        <v>39815.300000000003</v>
      </c>
      <c r="N18" s="40">
        <v>44104.3</v>
      </c>
      <c r="O18" s="40">
        <v>43837.1</v>
      </c>
      <c r="P18" s="40">
        <v>49853.7</v>
      </c>
      <c r="Q18" s="40">
        <v>49490.1</v>
      </c>
      <c r="R18" s="40">
        <v>49725.3</v>
      </c>
      <c r="S18" s="40">
        <v>49374.1</v>
      </c>
      <c r="T18" s="40">
        <v>49058.1</v>
      </c>
      <c r="U18" s="40">
        <v>49067</v>
      </c>
      <c r="V18" s="102">
        <v>48963</v>
      </c>
      <c r="W18" s="102">
        <v>48630.7</v>
      </c>
      <c r="X18" s="40">
        <v>48357.7</v>
      </c>
      <c r="Y18" s="40">
        <v>48171.3</v>
      </c>
      <c r="Z18" s="40">
        <v>48261.599999999999</v>
      </c>
      <c r="AA18" s="40">
        <v>47971.1</v>
      </c>
      <c r="AB18" s="40"/>
      <c r="AC18" s="40">
        <v>40795.599999999999</v>
      </c>
      <c r="AD18" s="40">
        <v>40475</v>
      </c>
      <c r="AE18" s="40">
        <v>40582.1</v>
      </c>
      <c r="AF18" s="40">
        <v>40371.699999999997</v>
      </c>
      <c r="AG18" s="40">
        <v>40165.300000000003</v>
      </c>
      <c r="AH18" s="40">
        <v>39815.300000000003</v>
      </c>
      <c r="AI18" s="40">
        <v>44104.3</v>
      </c>
      <c r="AJ18" s="40">
        <v>43837.1</v>
      </c>
      <c r="AK18" s="40">
        <v>49853.7</v>
      </c>
      <c r="AL18" s="40">
        <v>49490.1</v>
      </c>
      <c r="AM18" s="40">
        <v>49725.3</v>
      </c>
    </row>
    <row r="19" spans="2:39" ht="14.25" customHeight="1" x14ac:dyDescent="0.25">
      <c r="B19" s="64" t="s">
        <v>125</v>
      </c>
      <c r="C19" s="63">
        <v>111040</v>
      </c>
      <c r="D19" s="63">
        <v>113061.2</v>
      </c>
      <c r="E19" s="63">
        <v>110683.70000000001</v>
      </c>
      <c r="F19" s="63">
        <v>108289.70000000001</v>
      </c>
      <c r="G19" s="63">
        <v>109814.70000000001</v>
      </c>
      <c r="H19" s="63">
        <v>110692.00000000001</v>
      </c>
      <c r="I19" s="63">
        <v>109237.40000000001</v>
      </c>
      <c r="J19" s="63">
        <v>108738.40000000001</v>
      </c>
      <c r="K19" s="63">
        <v>111251.2</v>
      </c>
      <c r="L19" s="63">
        <v>113738.5</v>
      </c>
      <c r="M19" s="63">
        <v>113252.59999999999</v>
      </c>
      <c r="N19" s="63">
        <v>115663.5</v>
      </c>
      <c r="O19" s="63">
        <v>116489.79999999999</v>
      </c>
      <c r="P19" s="63">
        <v>120009.70000000001</v>
      </c>
      <c r="Q19" s="63">
        <v>122372.40000000002</v>
      </c>
      <c r="R19" s="63">
        <v>119121.4</v>
      </c>
      <c r="S19" s="63">
        <v>121842.5</v>
      </c>
      <c r="T19" s="63">
        <v>120157.4</v>
      </c>
      <c r="U19" s="63">
        <v>119991.20000000001</v>
      </c>
      <c r="V19" s="103">
        <v>120738</v>
      </c>
      <c r="W19" s="103">
        <v>123859.20000000003</v>
      </c>
      <c r="X19" s="63">
        <v>124088.8</v>
      </c>
      <c r="Y19" s="63">
        <v>123667.59999999999</v>
      </c>
      <c r="Z19" s="63">
        <v>124940.59999999998</v>
      </c>
      <c r="AA19" s="63">
        <v>126605.1</v>
      </c>
      <c r="AB19" s="40"/>
      <c r="AC19" s="63">
        <v>110692.00000000001</v>
      </c>
      <c r="AD19" s="63">
        <v>109237.40000000001</v>
      </c>
      <c r="AE19" s="63">
        <v>108738.40000000001</v>
      </c>
      <c r="AF19" s="63">
        <v>111251.2</v>
      </c>
      <c r="AG19" s="63">
        <v>113738.5</v>
      </c>
      <c r="AH19" s="63">
        <v>113252.59999999999</v>
      </c>
      <c r="AI19" s="63">
        <v>115663.5</v>
      </c>
      <c r="AJ19" s="63">
        <v>116489.79999999999</v>
      </c>
      <c r="AK19" s="63">
        <v>120009.70000000001</v>
      </c>
      <c r="AL19" s="63">
        <v>122372.40000000002</v>
      </c>
      <c r="AM19" s="63">
        <v>119121.4</v>
      </c>
    </row>
    <row r="20" spans="2:39" ht="14.25" customHeight="1" collapsed="1" x14ac:dyDescent="0.25">
      <c r="B20" s="64" t="s">
        <v>19</v>
      </c>
      <c r="C20" s="63">
        <v>38792.300000000003</v>
      </c>
      <c r="D20" s="63">
        <v>43395.100000000006</v>
      </c>
      <c r="E20" s="63">
        <v>40071.399999999994</v>
      </c>
      <c r="F20" s="63">
        <v>37834.100000000006</v>
      </c>
      <c r="G20" s="63">
        <v>38601.100000000006</v>
      </c>
      <c r="H20" s="63">
        <v>41450</v>
      </c>
      <c r="I20" s="63">
        <v>39390.100000000006</v>
      </c>
      <c r="J20" s="63">
        <v>39181.600000000006</v>
      </c>
      <c r="K20" s="63">
        <v>41232.600000000006</v>
      </c>
      <c r="L20" s="63">
        <v>44968.800000000003</v>
      </c>
      <c r="M20" s="63">
        <v>43857.2</v>
      </c>
      <c r="N20" s="63">
        <v>45657.3</v>
      </c>
      <c r="O20" s="63">
        <v>46314.2</v>
      </c>
      <c r="P20" s="63">
        <v>51924</v>
      </c>
      <c r="Q20" s="63">
        <v>53227.000000000007</v>
      </c>
      <c r="R20" s="63">
        <v>50665.599999999999</v>
      </c>
      <c r="S20" s="63">
        <v>53022.1</v>
      </c>
      <c r="T20" s="63">
        <v>51455</v>
      </c>
      <c r="U20" s="63">
        <v>50665.2</v>
      </c>
      <c r="V20" s="103">
        <v>51110.7</v>
      </c>
      <c r="W20" s="103">
        <v>55133.400000000009</v>
      </c>
      <c r="X20" s="63">
        <v>54931.3</v>
      </c>
      <c r="Y20" s="63">
        <v>54566.600000000006</v>
      </c>
      <c r="Z20" s="63">
        <v>55141.1</v>
      </c>
      <c r="AA20" s="63">
        <v>58460.799999999996</v>
      </c>
      <c r="AB20" s="40"/>
      <c r="AC20" s="63">
        <v>41450</v>
      </c>
      <c r="AD20" s="63">
        <v>39390.100000000006</v>
      </c>
      <c r="AE20" s="63">
        <v>39181.600000000006</v>
      </c>
      <c r="AF20" s="63">
        <v>41232.600000000006</v>
      </c>
      <c r="AG20" s="63">
        <v>44968.800000000003</v>
      </c>
      <c r="AH20" s="63">
        <v>43857.2</v>
      </c>
      <c r="AI20" s="63">
        <v>45657.3</v>
      </c>
      <c r="AJ20" s="63">
        <v>46314.2</v>
      </c>
      <c r="AK20" s="63">
        <v>51924</v>
      </c>
      <c r="AL20" s="63">
        <v>53227.000000000007</v>
      </c>
      <c r="AM20" s="63">
        <v>50665.599999999999</v>
      </c>
    </row>
    <row r="21" spans="2:39" ht="14.25" customHeight="1" collapsed="1" x14ac:dyDescent="0.25">
      <c r="B21" s="77" t="s">
        <v>1</v>
      </c>
      <c r="C21" s="78">
        <v>17951.8</v>
      </c>
      <c r="D21" s="78">
        <v>22244.1</v>
      </c>
      <c r="E21" s="78">
        <v>19016.3</v>
      </c>
      <c r="F21" s="78">
        <v>17732.100000000002</v>
      </c>
      <c r="G21" s="78">
        <v>19168.300000000003</v>
      </c>
      <c r="H21" s="78">
        <v>21818.1</v>
      </c>
      <c r="I21" s="78">
        <v>20102.000000000004</v>
      </c>
      <c r="J21" s="78">
        <v>17875.100000000002</v>
      </c>
      <c r="K21" s="78">
        <v>20534.300000000003</v>
      </c>
      <c r="L21" s="78">
        <v>23408.400000000001</v>
      </c>
      <c r="M21" s="78">
        <v>22250.5</v>
      </c>
      <c r="N21" s="78">
        <v>22459.4</v>
      </c>
      <c r="O21" s="78">
        <v>21719.8</v>
      </c>
      <c r="P21" s="78">
        <v>25587.599999999999</v>
      </c>
      <c r="Q21" s="78">
        <v>24787.200000000004</v>
      </c>
      <c r="R21" s="78">
        <v>22170.699999999997</v>
      </c>
      <c r="S21" s="78">
        <v>23543.200000000001</v>
      </c>
      <c r="T21" s="78">
        <v>22825.4</v>
      </c>
      <c r="U21" s="78">
        <v>21043.700000000004</v>
      </c>
      <c r="V21" s="104">
        <v>20084.2</v>
      </c>
      <c r="W21" s="104">
        <v>23257.600000000002</v>
      </c>
      <c r="X21" s="78">
        <v>23170.100000000006</v>
      </c>
      <c r="Y21" s="78">
        <v>24003.100000000002</v>
      </c>
      <c r="Z21" s="78">
        <v>24257.899999999998</v>
      </c>
      <c r="AA21" s="78">
        <v>26757.799999999996</v>
      </c>
      <c r="AB21" s="40"/>
      <c r="AC21" s="78">
        <v>21818.1</v>
      </c>
      <c r="AD21" s="78">
        <v>20102.000000000004</v>
      </c>
      <c r="AE21" s="78">
        <v>17875.100000000002</v>
      </c>
      <c r="AF21" s="78">
        <v>20534.300000000003</v>
      </c>
      <c r="AG21" s="78">
        <v>23408.400000000001</v>
      </c>
      <c r="AH21" s="78">
        <v>22250.5</v>
      </c>
      <c r="AI21" s="78">
        <v>22459.4</v>
      </c>
      <c r="AJ21" s="78">
        <v>21719.8</v>
      </c>
      <c r="AK21" s="78">
        <v>25587.599999999999</v>
      </c>
      <c r="AL21" s="78">
        <v>24787.200000000004</v>
      </c>
      <c r="AM21" s="78">
        <v>22170.699999999997</v>
      </c>
    </row>
    <row r="22" spans="2:39" ht="14.25" customHeight="1" x14ac:dyDescent="0.25">
      <c r="B22" s="37" t="s">
        <v>276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38">
        <v>1204.2</v>
      </c>
      <c r="W22" s="38">
        <v>976.5</v>
      </c>
      <c r="X22" s="38">
        <v>1192.5999999999999</v>
      </c>
      <c r="Y22" s="38">
        <v>1294.7</v>
      </c>
      <c r="Z22" s="38">
        <v>1238.4000000000001</v>
      </c>
      <c r="AA22" s="38">
        <v>981.8</v>
      </c>
      <c r="AB22" s="38"/>
      <c r="AC22" s="38">
        <v>6585.2</v>
      </c>
      <c r="AD22" s="38">
        <v>7860</v>
      </c>
      <c r="AE22" s="38">
        <v>7377.3</v>
      </c>
      <c r="AF22" s="38">
        <v>8456.9</v>
      </c>
      <c r="AG22" s="38">
        <v>7306.3</v>
      </c>
      <c r="AH22" s="38">
        <v>7445.7</v>
      </c>
      <c r="AI22" s="38">
        <v>7132.4</v>
      </c>
      <c r="AJ22" s="38">
        <v>8036</v>
      </c>
      <c r="AK22" s="38">
        <v>8489.5</v>
      </c>
      <c r="AL22" s="38">
        <v>7751.1</v>
      </c>
      <c r="AM22" s="38">
        <v>7415.8</v>
      </c>
    </row>
    <row r="23" spans="2:39" ht="14.25" customHeight="1" x14ac:dyDescent="0.25">
      <c r="B23" s="37" t="s">
        <v>277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38">
        <v>8169.9</v>
      </c>
      <c r="W23" s="38">
        <v>9450.6</v>
      </c>
      <c r="X23" s="38">
        <v>9871.6</v>
      </c>
      <c r="Y23" s="38">
        <v>9742.7999999999993</v>
      </c>
      <c r="Z23" s="38">
        <v>9230.6</v>
      </c>
      <c r="AA23" s="38">
        <v>9510.2999999999993</v>
      </c>
      <c r="AB23" s="38"/>
      <c r="AC23" s="38">
        <v>2072.2000000000003</v>
      </c>
      <c r="AD23" s="38">
        <v>1683.8</v>
      </c>
      <c r="AE23" s="38">
        <v>1609.1000000000001</v>
      </c>
      <c r="AF23" s="38">
        <v>2329.1999999999998</v>
      </c>
      <c r="AG23" s="38">
        <v>2612.6</v>
      </c>
      <c r="AH23" s="38">
        <v>2691.8</v>
      </c>
      <c r="AI23" s="38">
        <v>1488.3</v>
      </c>
      <c r="AJ23" s="38">
        <v>1415.1999999999998</v>
      </c>
      <c r="AK23" s="38">
        <v>1389.5</v>
      </c>
      <c r="AL23" s="38">
        <v>1346.1</v>
      </c>
      <c r="AM23" s="38">
        <v>1100.5999999999999</v>
      </c>
    </row>
    <row r="24" spans="2:39" ht="14.25" customHeight="1" x14ac:dyDescent="0.25">
      <c r="B24" s="37" t="s">
        <v>278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38">
        <v>1609</v>
      </c>
      <c r="W24" s="38">
        <v>1631.7</v>
      </c>
      <c r="X24" s="38">
        <v>1748.4</v>
      </c>
      <c r="Y24" s="38">
        <v>1703.4</v>
      </c>
      <c r="Z24" s="38">
        <v>1595.8000000000002</v>
      </c>
      <c r="AA24" s="38">
        <v>1642.6</v>
      </c>
      <c r="AB24" s="38"/>
      <c r="AC24" s="38">
        <v>4858.7</v>
      </c>
      <c r="AD24" s="38">
        <v>4800.5</v>
      </c>
      <c r="AE24" s="38">
        <v>3682.5</v>
      </c>
      <c r="AF24" s="38">
        <v>4038</v>
      </c>
      <c r="AG24" s="38">
        <v>4399.2</v>
      </c>
      <c r="AH24" s="38">
        <v>4410.3</v>
      </c>
      <c r="AI24" s="38">
        <v>6906.9</v>
      </c>
      <c r="AJ24" s="38">
        <v>4940.1000000000004</v>
      </c>
      <c r="AK24" s="38">
        <v>4605.6000000000004</v>
      </c>
      <c r="AL24" s="38">
        <v>6000.4</v>
      </c>
      <c r="AM24" s="38">
        <v>6019.9</v>
      </c>
    </row>
    <row r="25" spans="2:39" ht="14.25" customHeight="1" x14ac:dyDescent="0.25">
      <c r="B25" s="37" t="s">
        <v>279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38">
        <v>4475.7000000000007</v>
      </c>
      <c r="W25" s="38">
        <v>4413.7</v>
      </c>
      <c r="X25" s="38">
        <v>4579.1000000000004</v>
      </c>
      <c r="Y25" s="38">
        <v>6061.8</v>
      </c>
      <c r="Z25" s="38">
        <v>6448</v>
      </c>
      <c r="AA25" s="38">
        <v>6603.9</v>
      </c>
      <c r="AB25" s="38"/>
      <c r="AC25" s="38">
        <v>6907</v>
      </c>
      <c r="AD25" s="38">
        <v>4306.7</v>
      </c>
      <c r="AE25" s="38">
        <v>3866</v>
      </c>
      <c r="AF25" s="38">
        <v>4224.8</v>
      </c>
      <c r="AG25" s="38">
        <v>6585.6</v>
      </c>
      <c r="AH25" s="38">
        <v>4858.5</v>
      </c>
      <c r="AI25" s="38">
        <v>4265.7</v>
      </c>
      <c r="AJ25" s="38">
        <v>4631</v>
      </c>
      <c r="AK25" s="38">
        <v>7196.3</v>
      </c>
      <c r="AL25" s="38">
        <v>5107.8999999999996</v>
      </c>
      <c r="AM25" s="38">
        <v>3187.4</v>
      </c>
    </row>
    <row r="26" spans="2:39" ht="14.25" customHeight="1" x14ac:dyDescent="0.25">
      <c r="B26" s="37" t="s">
        <v>280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38">
        <v>2247.9</v>
      </c>
      <c r="W26" s="38">
        <v>2502.6999999999998</v>
      </c>
      <c r="X26" s="38">
        <v>1156.4000000000001</v>
      </c>
      <c r="Y26" s="38">
        <v>1996.5</v>
      </c>
      <c r="Z26" s="38">
        <v>2237.1</v>
      </c>
      <c r="AA26" s="38">
        <v>2563.8000000000002</v>
      </c>
      <c r="AB26" s="38"/>
      <c r="AC26" s="38">
        <v>366.5</v>
      </c>
      <c r="AD26" s="38">
        <v>398.4</v>
      </c>
      <c r="AE26" s="38">
        <v>417.7</v>
      </c>
      <c r="AF26" s="38">
        <v>444.3</v>
      </c>
      <c r="AG26" s="38">
        <v>647.29999999999995</v>
      </c>
      <c r="AH26" s="38">
        <v>663.2</v>
      </c>
      <c r="AI26" s="38">
        <v>702.3</v>
      </c>
      <c r="AJ26" s="38">
        <v>738.1</v>
      </c>
      <c r="AK26" s="38">
        <v>1562.1</v>
      </c>
      <c r="AL26" s="38">
        <v>2177.4</v>
      </c>
      <c r="AM26" s="38">
        <v>1878.1</v>
      </c>
    </row>
    <row r="27" spans="2:39" ht="14.25" customHeight="1" x14ac:dyDescent="0.25">
      <c r="B27" s="37" t="s">
        <v>281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38">
        <v>901</v>
      </c>
      <c r="W27" s="38">
        <v>1075.9000000000001</v>
      </c>
      <c r="X27" s="38">
        <v>1277.7</v>
      </c>
      <c r="Y27" s="38">
        <v>1408.7</v>
      </c>
      <c r="Z27" s="38">
        <v>1771</v>
      </c>
      <c r="AA27" s="38">
        <v>1551.3</v>
      </c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2:39" ht="14.25" customHeight="1" x14ac:dyDescent="0.25">
      <c r="B28" s="37" t="s">
        <v>282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38">
        <v>1476.5</v>
      </c>
      <c r="W28" s="38">
        <v>3206.5</v>
      </c>
      <c r="X28" s="38">
        <v>3344.3</v>
      </c>
      <c r="Y28" s="38">
        <v>1795.2</v>
      </c>
      <c r="Z28" s="38">
        <v>1737</v>
      </c>
      <c r="AA28" s="38">
        <v>3904.1000000000004</v>
      </c>
      <c r="AB28" s="38"/>
      <c r="AC28" s="38">
        <v>1028.5</v>
      </c>
      <c r="AD28" s="38">
        <v>1052.6000000000001</v>
      </c>
      <c r="AE28" s="38">
        <v>922.5</v>
      </c>
      <c r="AF28" s="38">
        <v>1041.0999999999999</v>
      </c>
      <c r="AG28" s="38">
        <v>1857.4</v>
      </c>
      <c r="AH28" s="38">
        <v>2181</v>
      </c>
      <c r="AI28" s="38">
        <v>1963.8000000000002</v>
      </c>
      <c r="AJ28" s="38">
        <v>1959.4</v>
      </c>
      <c r="AK28" s="38">
        <v>2344.6</v>
      </c>
      <c r="AL28" s="38">
        <v>2404.3000000000002</v>
      </c>
      <c r="AM28" s="38">
        <v>2568.8999999999996</v>
      </c>
    </row>
    <row r="29" spans="2:39" ht="14.25" customHeight="1" collapsed="1" x14ac:dyDescent="0.25">
      <c r="B29" s="77" t="s">
        <v>14</v>
      </c>
      <c r="C29" s="78">
        <v>20840.5</v>
      </c>
      <c r="D29" s="78">
        <v>21151.000000000004</v>
      </c>
      <c r="E29" s="78">
        <v>21055.1</v>
      </c>
      <c r="F29" s="78">
        <v>20102</v>
      </c>
      <c r="G29" s="78">
        <v>19432.8</v>
      </c>
      <c r="H29" s="78">
        <v>19631.900000000001</v>
      </c>
      <c r="I29" s="78">
        <v>19288.100000000002</v>
      </c>
      <c r="J29" s="78">
        <v>21306.5</v>
      </c>
      <c r="K29" s="78">
        <v>20698.300000000003</v>
      </c>
      <c r="L29" s="78">
        <v>21560.400000000001</v>
      </c>
      <c r="M29" s="78">
        <v>21606.699999999997</v>
      </c>
      <c r="N29" s="78">
        <v>23197.9</v>
      </c>
      <c r="O29" s="78">
        <v>24594.399999999998</v>
      </c>
      <c r="P29" s="78">
        <v>26336.400000000001</v>
      </c>
      <c r="Q29" s="78">
        <v>28439.800000000003</v>
      </c>
      <c r="R29" s="78">
        <v>28494.9</v>
      </c>
      <c r="S29" s="78">
        <v>29478.899999999998</v>
      </c>
      <c r="T29" s="78">
        <v>28629.599999999999</v>
      </c>
      <c r="U29" s="78">
        <v>29621.499999999993</v>
      </c>
      <c r="V29" s="104">
        <v>31026.5</v>
      </c>
      <c r="W29" s="104">
        <v>31875.800000000003</v>
      </c>
      <c r="X29" s="78">
        <v>31761.199999999997</v>
      </c>
      <c r="Y29" s="78">
        <v>30563.5</v>
      </c>
      <c r="Z29" s="78">
        <v>30883.200000000001</v>
      </c>
      <c r="AA29" s="78">
        <v>31703</v>
      </c>
      <c r="AB29" s="40"/>
      <c r="AC29" s="78">
        <v>19631.900000000001</v>
      </c>
      <c r="AD29" s="78">
        <v>19288.100000000002</v>
      </c>
      <c r="AE29" s="78">
        <v>21306.5</v>
      </c>
      <c r="AF29" s="78">
        <v>20698.300000000003</v>
      </c>
      <c r="AG29" s="78">
        <v>21560.400000000001</v>
      </c>
      <c r="AH29" s="78">
        <v>21606.699999999997</v>
      </c>
      <c r="AI29" s="78">
        <v>23197.9</v>
      </c>
      <c r="AJ29" s="78">
        <v>24594.399999999998</v>
      </c>
      <c r="AK29" s="78">
        <v>26336.400000000001</v>
      </c>
      <c r="AL29" s="78">
        <v>28439.800000000003</v>
      </c>
      <c r="AM29" s="78">
        <v>28494.9</v>
      </c>
    </row>
    <row r="30" spans="2:39" ht="14.25" customHeight="1" x14ac:dyDescent="0.25">
      <c r="B30" s="37" t="s">
        <v>276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38">
        <v>81.2</v>
      </c>
      <c r="W30" s="38">
        <v>53.2</v>
      </c>
      <c r="X30" s="38">
        <v>66.2</v>
      </c>
      <c r="Y30" s="38">
        <v>74.900000000000006</v>
      </c>
      <c r="Z30" s="38">
        <v>75.400000000000006</v>
      </c>
      <c r="AA30" s="38">
        <v>44</v>
      </c>
      <c r="AB30" s="38"/>
      <c r="AC30" s="38">
        <v>369.5</v>
      </c>
      <c r="AD30" s="38">
        <v>377.3</v>
      </c>
      <c r="AE30" s="38">
        <v>323.09999999999997</v>
      </c>
      <c r="AF30" s="38">
        <v>334.3</v>
      </c>
      <c r="AG30" s="38">
        <v>354</v>
      </c>
      <c r="AH30" s="38">
        <v>355.4</v>
      </c>
      <c r="AI30" s="38">
        <v>1792.7</v>
      </c>
      <c r="AJ30" s="38">
        <v>2531.5</v>
      </c>
      <c r="AK30" s="38">
        <v>2673.7</v>
      </c>
      <c r="AL30" s="38">
        <v>2753.6000000000004</v>
      </c>
      <c r="AM30" s="38">
        <v>2850.3999999999996</v>
      </c>
    </row>
    <row r="31" spans="2:39" ht="14.25" customHeight="1" x14ac:dyDescent="0.25">
      <c r="B31" s="37" t="s">
        <v>278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38">
        <v>4092.8999999999996</v>
      </c>
      <c r="W31" s="38">
        <v>5028.5999999999995</v>
      </c>
      <c r="X31" s="38">
        <v>5153.3</v>
      </c>
      <c r="Y31" s="38">
        <v>5243.7000000000007</v>
      </c>
      <c r="Z31" s="38">
        <v>5343.9</v>
      </c>
      <c r="AA31" s="38">
        <v>6316.5999999999995</v>
      </c>
      <c r="AB31" s="38"/>
      <c r="AC31" s="38">
        <v>3639.8</v>
      </c>
      <c r="AD31" s="38">
        <v>3920</v>
      </c>
      <c r="AE31" s="38">
        <v>4414.5</v>
      </c>
      <c r="AF31" s="38">
        <v>4701.2</v>
      </c>
      <c r="AG31" s="38">
        <v>4960.3999999999996</v>
      </c>
      <c r="AH31" s="38">
        <v>5302.6</v>
      </c>
      <c r="AI31" s="38">
        <v>4172</v>
      </c>
      <c r="AJ31" s="38">
        <v>4071.4</v>
      </c>
      <c r="AK31" s="38">
        <v>4017.1</v>
      </c>
      <c r="AL31" s="38">
        <v>3772.1</v>
      </c>
      <c r="AM31" s="38">
        <v>3831.7</v>
      </c>
    </row>
    <row r="32" spans="2:39" ht="14.25" customHeight="1" x14ac:dyDescent="0.25">
      <c r="B32" s="37" t="s">
        <v>283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38">
        <v>3418.7</v>
      </c>
      <c r="W32" s="38">
        <v>3418.7</v>
      </c>
      <c r="X32" s="38">
        <v>3715.1</v>
      </c>
      <c r="Y32" s="38">
        <v>3698.2</v>
      </c>
      <c r="Z32" s="38">
        <v>4015.7</v>
      </c>
      <c r="AA32" s="38">
        <v>4096.3</v>
      </c>
      <c r="AB32" s="38"/>
      <c r="AC32" s="38">
        <v>8289.6</v>
      </c>
      <c r="AD32" s="38">
        <v>7832.5</v>
      </c>
      <c r="AE32" s="38">
        <v>9556.6999999999989</v>
      </c>
      <c r="AF32" s="38">
        <v>8808</v>
      </c>
      <c r="AG32" s="38">
        <v>8545.2999999999993</v>
      </c>
      <c r="AH32" s="38">
        <v>8297.2000000000007</v>
      </c>
      <c r="AI32" s="38">
        <v>10027.1</v>
      </c>
      <c r="AJ32" s="38">
        <v>10647.4</v>
      </c>
      <c r="AK32" s="38">
        <v>11777</v>
      </c>
      <c r="AL32" s="38">
        <v>13747.2</v>
      </c>
      <c r="AM32" s="38">
        <v>13281.900000000001</v>
      </c>
    </row>
    <row r="33" spans="2:39" ht="14.25" customHeight="1" x14ac:dyDescent="0.25">
      <c r="B33" s="37" t="s">
        <v>279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38">
        <v>14261.5</v>
      </c>
      <c r="W33" s="38">
        <v>14111.8</v>
      </c>
      <c r="X33" s="38">
        <v>14300.9</v>
      </c>
      <c r="Y33" s="38">
        <v>13190.2</v>
      </c>
      <c r="Z33" s="38">
        <v>14298.6</v>
      </c>
      <c r="AA33" s="38">
        <v>13955.5</v>
      </c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spans="2:39" ht="14.25" customHeight="1" x14ac:dyDescent="0.25">
      <c r="B34" s="37" t="s">
        <v>281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38">
        <v>7081.7</v>
      </c>
      <c r="W34" s="38">
        <v>7192.5</v>
      </c>
      <c r="X34" s="38">
        <v>6431.5</v>
      </c>
      <c r="Y34" s="38">
        <v>6224.1</v>
      </c>
      <c r="Z34" s="38">
        <v>5368.8</v>
      </c>
      <c r="AA34" s="38">
        <v>5486.9</v>
      </c>
      <c r="AB34" s="38"/>
      <c r="AC34" s="38">
        <v>5432.5</v>
      </c>
      <c r="AD34" s="38">
        <v>5222.3999999999996</v>
      </c>
      <c r="AE34" s="38">
        <v>5192.3999999999996</v>
      </c>
      <c r="AF34" s="38">
        <v>5033</v>
      </c>
      <c r="AG34" s="38">
        <v>5858.3</v>
      </c>
      <c r="AH34" s="38">
        <v>5762.9</v>
      </c>
      <c r="AI34" s="38">
        <v>5720.9</v>
      </c>
      <c r="AJ34" s="38">
        <v>5812.6</v>
      </c>
      <c r="AK34" s="38">
        <v>6325.8</v>
      </c>
      <c r="AL34" s="38">
        <v>6621.5</v>
      </c>
      <c r="AM34" s="38">
        <v>6732.7</v>
      </c>
    </row>
    <row r="35" spans="2:39" ht="14.25" customHeight="1" x14ac:dyDescent="0.25">
      <c r="B35" s="37" t="s">
        <v>282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38">
        <v>2090.5</v>
      </c>
      <c r="W35" s="38">
        <v>2071</v>
      </c>
      <c r="X35" s="38">
        <v>2094.1999999999998</v>
      </c>
      <c r="Y35" s="38">
        <v>2132.4</v>
      </c>
      <c r="Z35" s="38">
        <v>1780.8</v>
      </c>
      <c r="AA35" s="38">
        <v>1803.6999999999998</v>
      </c>
      <c r="AB35" s="38"/>
      <c r="AC35" s="38">
        <v>1900.5</v>
      </c>
      <c r="AD35" s="38">
        <v>1935.9</v>
      </c>
      <c r="AE35" s="38">
        <v>1819.8</v>
      </c>
      <c r="AF35" s="38">
        <v>1821.8</v>
      </c>
      <c r="AG35" s="38">
        <v>1842.4</v>
      </c>
      <c r="AH35" s="38">
        <v>1888.6</v>
      </c>
      <c r="AI35" s="38">
        <v>1485.2</v>
      </c>
      <c r="AJ35" s="38">
        <v>1531.4999999999998</v>
      </c>
      <c r="AK35" s="38">
        <v>1542.8</v>
      </c>
      <c r="AL35" s="38">
        <v>1545.4</v>
      </c>
      <c r="AM35" s="38">
        <v>1798.2000000000003</v>
      </c>
    </row>
    <row r="36" spans="2:39" ht="14.15" customHeight="1" x14ac:dyDescent="0.25">
      <c r="B36" s="64" t="s">
        <v>20</v>
      </c>
      <c r="C36" s="63">
        <v>72247.7</v>
      </c>
      <c r="D36" s="63">
        <v>69666.099999999991</v>
      </c>
      <c r="E36" s="63">
        <v>70612.300000000017</v>
      </c>
      <c r="F36" s="63">
        <v>70455.600000000006</v>
      </c>
      <c r="G36" s="63">
        <v>71213.600000000006</v>
      </c>
      <c r="H36" s="63">
        <v>69242.000000000015</v>
      </c>
      <c r="I36" s="63">
        <v>69847.3</v>
      </c>
      <c r="J36" s="63">
        <v>69556.800000000003</v>
      </c>
      <c r="K36" s="63">
        <v>70018.599999999991</v>
      </c>
      <c r="L36" s="63">
        <v>68769.7</v>
      </c>
      <c r="M36" s="63">
        <v>69395.399999999994</v>
      </c>
      <c r="N36" s="63">
        <v>70006.2</v>
      </c>
      <c r="O36" s="63">
        <v>70175.599999999991</v>
      </c>
      <c r="P36" s="63">
        <v>68085.700000000012</v>
      </c>
      <c r="Q36" s="63">
        <v>69145.400000000009</v>
      </c>
      <c r="R36" s="63">
        <v>68455.8</v>
      </c>
      <c r="S36" s="63">
        <v>68820.399999999994</v>
      </c>
      <c r="T36" s="63">
        <v>68702.399999999994</v>
      </c>
      <c r="U36" s="63">
        <v>69326.000000000015</v>
      </c>
      <c r="V36" s="103">
        <v>69627.3</v>
      </c>
      <c r="W36" s="103">
        <v>68725.800000000017</v>
      </c>
      <c r="X36" s="63">
        <v>69157.5</v>
      </c>
      <c r="Y36" s="63">
        <v>69100.999999999985</v>
      </c>
      <c r="Z36" s="63">
        <v>69799.499999999985</v>
      </c>
      <c r="AA36" s="63">
        <v>68144.300000000017</v>
      </c>
      <c r="AB36" s="40"/>
      <c r="AC36" s="63">
        <v>69242.000000000015</v>
      </c>
      <c r="AD36" s="63">
        <v>69847.3</v>
      </c>
      <c r="AE36" s="63">
        <v>69556.800000000003</v>
      </c>
      <c r="AF36" s="63">
        <v>70018.599999999991</v>
      </c>
      <c r="AG36" s="63">
        <v>68769.7</v>
      </c>
      <c r="AH36" s="63">
        <v>69395.399999999994</v>
      </c>
      <c r="AI36" s="63">
        <v>70006.2</v>
      </c>
      <c r="AJ36" s="63">
        <v>70175.599999999991</v>
      </c>
      <c r="AK36" s="63">
        <v>68085.700000000012</v>
      </c>
      <c r="AL36" s="63">
        <v>69145.400000000009</v>
      </c>
      <c r="AM36" s="63">
        <v>68455.8</v>
      </c>
    </row>
    <row r="37" spans="2:39" ht="14.15" customHeight="1" x14ac:dyDescent="0.25">
      <c r="R37" s="22"/>
      <c r="T37" s="22"/>
      <c r="U37" s="22"/>
      <c r="V37" s="22"/>
      <c r="W37" s="22"/>
      <c r="X37" s="22"/>
      <c r="Y37" s="22"/>
    </row>
    <row r="38" spans="2:39" ht="14.15" hidden="1" customHeight="1" x14ac:dyDescent="0.25">
      <c r="C38" s="8">
        <v>-2588.4</v>
      </c>
      <c r="D38" s="8">
        <v>-2637.2</v>
      </c>
      <c r="E38" s="8">
        <v>-2705.0000000000005</v>
      </c>
      <c r="F38" s="8">
        <v>-2989.2000000000003</v>
      </c>
      <c r="G38" s="8">
        <v>-2744.7</v>
      </c>
      <c r="H38" s="8">
        <v>-2777.4</v>
      </c>
      <c r="I38" s="8">
        <v>-2783</v>
      </c>
      <c r="J38" s="8">
        <v>-2922.4</v>
      </c>
      <c r="K38" s="8">
        <v>-2905.2999999999997</v>
      </c>
      <c r="L38" s="8">
        <v>-3013.3999999999996</v>
      </c>
      <c r="M38" s="8">
        <v>-3053.3999999999996</v>
      </c>
      <c r="N38" s="8">
        <v>-3066.2000000000003</v>
      </c>
      <c r="O38" s="8">
        <v>-3074.0999999999995</v>
      </c>
      <c r="P38" s="8">
        <v>-3096.9879999999998</v>
      </c>
    </row>
    <row r="39" spans="2:39" ht="14.15" hidden="1" customHeight="1" x14ac:dyDescent="0.25">
      <c r="C39" s="8">
        <v>1771.9999999999977</v>
      </c>
      <c r="D39" s="8">
        <v>1627.6999999999989</v>
      </c>
      <c r="E39" s="8">
        <v>1836.2999999999997</v>
      </c>
      <c r="F39" s="8">
        <v>1977.8999999999992</v>
      </c>
      <c r="G39" s="8">
        <v>1762.0999999999976</v>
      </c>
      <c r="H39" s="8">
        <v>1325.7999999999979</v>
      </c>
      <c r="I39" s="8">
        <v>1538.8000000000002</v>
      </c>
      <c r="J39" s="8">
        <v>1954.2000000000012</v>
      </c>
      <c r="K39" s="8">
        <v>1549.6999999999998</v>
      </c>
      <c r="L39" s="8">
        <v>1775.9000000000005</v>
      </c>
      <c r="M39" s="8">
        <v>1776.799999999997</v>
      </c>
      <c r="N39" s="8">
        <v>1866.4999999999995</v>
      </c>
      <c r="O39" s="8">
        <v>1437.2000000000003</v>
      </c>
      <c r="P39" s="8">
        <v>1481.4000000000024</v>
      </c>
    </row>
    <row r="40" spans="2:39" ht="14.15" hidden="1" customHeight="1" x14ac:dyDescent="0.25">
      <c r="C40" s="8">
        <v>0.16146193572735548</v>
      </c>
      <c r="D40" s="8">
        <v>0.14974466752715418</v>
      </c>
      <c r="E40" s="8">
        <v>0.16622991556098354</v>
      </c>
      <c r="F40" s="8">
        <v>0.17385282119149534</v>
      </c>
      <c r="G40" s="8">
        <v>0.16278561119188245</v>
      </c>
      <c r="H40" s="8">
        <v>0.12850077213586297</v>
      </c>
      <c r="I40" s="8">
        <v>0.1425932077942523</v>
      </c>
      <c r="J40" s="8">
        <v>0.17459406678927766</v>
      </c>
      <c r="K40" s="8">
        <v>0.1428434649038689</v>
      </c>
      <c r="L40" s="8">
        <v>0.1667593029845881</v>
      </c>
      <c r="M40" s="8">
        <v>0.16104047525765486</v>
      </c>
      <c r="N40" s="8">
        <v>0.16229105843507385</v>
      </c>
      <c r="O40" s="8">
        <v>0.12660747685505389</v>
      </c>
      <c r="P40" s="8">
        <v>0.12521015116653728</v>
      </c>
    </row>
    <row r="41" spans="2:39" ht="14.15" hidden="1" customHeight="1" x14ac:dyDescent="0.25">
      <c r="C41" s="8">
        <v>-89.600000000000009</v>
      </c>
      <c r="D41" s="8">
        <v>-240.89999999999998</v>
      </c>
      <c r="E41" s="8">
        <v>-305.90000000000003</v>
      </c>
      <c r="F41" s="8">
        <v>-183.7</v>
      </c>
      <c r="G41" s="8">
        <v>-194.5</v>
      </c>
      <c r="H41" s="8">
        <v>-74.899999999999991</v>
      </c>
      <c r="I41" s="8">
        <v>-16.600000000000016</v>
      </c>
      <c r="J41" s="8">
        <v>-287.39999999999998</v>
      </c>
      <c r="K41" s="8">
        <v>-314.59999999999997</v>
      </c>
      <c r="L41" s="8">
        <v>-157.30000000000001</v>
      </c>
      <c r="M41" s="8">
        <v>-254.4</v>
      </c>
      <c r="N41" s="8">
        <v>-400.3</v>
      </c>
      <c r="O41" s="8">
        <v>-524</v>
      </c>
      <c r="P41" s="8">
        <v>-601.1</v>
      </c>
    </row>
    <row r="42" spans="2:39" ht="14.15" hidden="1" customHeight="1" x14ac:dyDescent="0.25">
      <c r="C42" s="8">
        <v>55.3</v>
      </c>
      <c r="D42" s="8">
        <v>68.599999999999994</v>
      </c>
      <c r="E42" s="8">
        <v>85.1</v>
      </c>
      <c r="F42" s="8">
        <v>63.1</v>
      </c>
      <c r="G42" s="8">
        <v>45.2</v>
      </c>
      <c r="H42" s="8">
        <v>49</v>
      </c>
      <c r="I42" s="8">
        <v>42.9</v>
      </c>
      <c r="J42" s="8">
        <v>40.1</v>
      </c>
      <c r="K42" s="8">
        <v>29.9</v>
      </c>
      <c r="L42" s="8">
        <v>59.3</v>
      </c>
      <c r="M42" s="8">
        <v>92.5</v>
      </c>
      <c r="N42" s="8">
        <v>131.30000000000001</v>
      </c>
      <c r="O42" s="8">
        <v>162.80000000000001</v>
      </c>
      <c r="P42" s="8">
        <v>95.2</v>
      </c>
      <c r="Z42" s="22">
        <v>0</v>
      </c>
      <c r="AA42" s="22">
        <v>0</v>
      </c>
    </row>
    <row r="43" spans="2:39" ht="14.25" hidden="1" customHeight="1" x14ac:dyDescent="0.25">
      <c r="C43" s="8">
        <v>-194.9</v>
      </c>
      <c r="D43" s="8">
        <v>-212.9</v>
      </c>
      <c r="E43" s="8">
        <v>-245.70000000000002</v>
      </c>
      <c r="F43" s="8">
        <v>-177.2</v>
      </c>
      <c r="G43" s="8">
        <v>-139.5</v>
      </c>
      <c r="H43" s="8">
        <v>-159.19999999999999</v>
      </c>
      <c r="I43" s="8">
        <v>-103.4</v>
      </c>
      <c r="J43" s="8">
        <v>-246.7</v>
      </c>
      <c r="K43" s="8">
        <v>-188.4</v>
      </c>
      <c r="L43" s="8">
        <v>-214</v>
      </c>
      <c r="M43" s="8">
        <v>-223.4</v>
      </c>
      <c r="N43" s="8">
        <v>-298.39999999999998</v>
      </c>
      <c r="O43" s="8">
        <v>-484.6</v>
      </c>
      <c r="P43" s="8">
        <v>-394.2</v>
      </c>
      <c r="Z43" s="22">
        <v>0</v>
      </c>
      <c r="AA43" s="22">
        <v>0</v>
      </c>
    </row>
    <row r="44" spans="2:39" ht="14.25" hidden="1" customHeight="1" x14ac:dyDescent="0.25">
      <c r="C44" s="8">
        <v>50</v>
      </c>
      <c r="D44" s="8">
        <v>-96.6</v>
      </c>
      <c r="E44" s="8">
        <v>-145.30000000000001</v>
      </c>
      <c r="F44" s="8">
        <v>-69.600000000000009</v>
      </c>
      <c r="G44" s="8">
        <v>-100.2</v>
      </c>
      <c r="H44" s="8">
        <v>35.300000000000004</v>
      </c>
      <c r="I44" s="8">
        <v>43.9</v>
      </c>
      <c r="J44" s="8">
        <v>-80.8</v>
      </c>
      <c r="K44" s="8">
        <v>-156.10000000000002</v>
      </c>
      <c r="L44" s="8">
        <v>-2.5999999999999943</v>
      </c>
      <c r="M44" s="8">
        <v>-123.5</v>
      </c>
      <c r="N44" s="8">
        <v>-233.2</v>
      </c>
      <c r="O44" s="8">
        <v>-202.20000000000002</v>
      </c>
      <c r="P44" s="8">
        <v>-302.10000000000002</v>
      </c>
      <c r="AA44" s="8">
        <v>0</v>
      </c>
    </row>
    <row r="45" spans="2:39" ht="14.25" hidden="1" customHeight="1" x14ac:dyDescent="0.25">
      <c r="C45" s="8">
        <v>-0.1</v>
      </c>
      <c r="D45" s="8">
        <v>0.1</v>
      </c>
      <c r="E45" s="8">
        <v>-0.7</v>
      </c>
      <c r="F45" s="8">
        <v>1.4</v>
      </c>
      <c r="G45" s="8">
        <v>0.5</v>
      </c>
      <c r="H45" s="8">
        <v>0.8</v>
      </c>
      <c r="I45" s="8">
        <v>-0.2</v>
      </c>
      <c r="J45" s="8">
        <v>-0.4</v>
      </c>
      <c r="K45" s="8">
        <v>2</v>
      </c>
      <c r="L45" s="8">
        <v>0.9</v>
      </c>
      <c r="M45" s="8">
        <v>121</v>
      </c>
      <c r="N45" s="8">
        <v>-6.6</v>
      </c>
      <c r="O45" s="8">
        <v>-3.8</v>
      </c>
      <c r="P45" s="8">
        <v>-4</v>
      </c>
    </row>
    <row r="46" spans="2:39" ht="14.25" hidden="1" customHeight="1" x14ac:dyDescent="0.25">
      <c r="C46" s="8">
        <v>-340.2</v>
      </c>
      <c r="D46" s="8">
        <v>32.6</v>
      </c>
      <c r="E46" s="8">
        <v>-564.6</v>
      </c>
      <c r="F46" s="8">
        <v>-521.29999999999995</v>
      </c>
      <c r="G46" s="8">
        <v>-414.7</v>
      </c>
      <c r="H46" s="8">
        <v>-138.9</v>
      </c>
      <c r="I46" s="8">
        <v>-310.5</v>
      </c>
      <c r="J46" s="8">
        <v>-373.6</v>
      </c>
      <c r="K46" s="8">
        <v>-295</v>
      </c>
      <c r="L46" s="8">
        <v>-274.5</v>
      </c>
      <c r="M46" s="8">
        <v>-328.7</v>
      </c>
      <c r="N46" s="8">
        <v>1168</v>
      </c>
      <c r="O46" s="8">
        <v>-159.5</v>
      </c>
      <c r="P46" s="8">
        <v>-130.6</v>
      </c>
    </row>
    <row r="47" spans="2:39" ht="14.25" hidden="1" customHeight="1" x14ac:dyDescent="0.25">
      <c r="C47" s="8">
        <v>1342.0999999999979</v>
      </c>
      <c r="D47" s="8">
        <v>1419.4999999999986</v>
      </c>
      <c r="E47" s="8">
        <v>965.09999999999957</v>
      </c>
      <c r="F47" s="8">
        <v>1274.2999999999993</v>
      </c>
      <c r="G47" s="8">
        <v>1153.3999999999976</v>
      </c>
      <c r="H47" s="8">
        <v>1112.7999999999977</v>
      </c>
      <c r="I47" s="8">
        <v>1211.5000000000002</v>
      </c>
      <c r="J47" s="8">
        <v>1292.8000000000011</v>
      </c>
      <c r="K47" s="8">
        <v>942.09999999999991</v>
      </c>
      <c r="L47" s="8">
        <v>1345.0000000000007</v>
      </c>
      <c r="M47" s="8">
        <v>1314.6999999999969</v>
      </c>
      <c r="N47" s="8">
        <v>2627.6</v>
      </c>
      <c r="O47" s="8">
        <v>749.90000000000032</v>
      </c>
      <c r="P47" s="8">
        <v>745.70000000000232</v>
      </c>
    </row>
    <row r="48" spans="2:39" ht="14.25" hidden="1" customHeight="1" x14ac:dyDescent="0.25">
      <c r="C48" s="8">
        <v>0.12229010380343325</v>
      </c>
      <c r="D48" s="8">
        <v>0.13059074494980358</v>
      </c>
      <c r="E48" s="8">
        <v>8.7365077333717345E-2</v>
      </c>
      <c r="F48" s="8">
        <v>0.1120080135721333</v>
      </c>
      <c r="G48" s="8">
        <v>0.10655293340259753</v>
      </c>
      <c r="H48" s="8">
        <v>0.1078561315679501</v>
      </c>
      <c r="I48" s="8">
        <v>0.11226388825236332</v>
      </c>
      <c r="J48" s="8">
        <v>0.11550261464802897</v>
      </c>
      <c r="K48" s="8">
        <v>8.6837986891614441E-2</v>
      </c>
      <c r="L48" s="8">
        <v>0.1262972366204578</v>
      </c>
      <c r="M48" s="8">
        <v>0.11915798785526716</v>
      </c>
      <c r="N48" s="8">
        <v>0.22846824813501213</v>
      </c>
      <c r="O48" s="8">
        <v>6.6061054059007057E-2</v>
      </c>
      <c r="P48" s="8">
        <v>6.30276830868685E-2</v>
      </c>
    </row>
    <row r="49" spans="3:16" ht="14.25" customHeight="1" x14ac:dyDescent="0.25"/>
    <row r="50" spans="3:16" ht="14.25" hidden="1" customHeight="1" x14ac:dyDescent="0.25">
      <c r="C50" s="8" t="s">
        <v>2</v>
      </c>
      <c r="D50" s="8" t="s">
        <v>60</v>
      </c>
      <c r="E50" s="8" t="s">
        <v>61</v>
      </c>
      <c r="F50" s="8" t="s">
        <v>63</v>
      </c>
      <c r="G50" s="8" t="s">
        <v>64</v>
      </c>
      <c r="H50" s="8" t="s">
        <v>83</v>
      </c>
      <c r="I50" s="8" t="s">
        <v>86</v>
      </c>
      <c r="J50" s="8" t="s">
        <v>87</v>
      </c>
      <c r="K50" s="8" t="s">
        <v>92</v>
      </c>
      <c r="L50" s="8" t="s">
        <v>126</v>
      </c>
      <c r="M50" s="8" t="s">
        <v>128</v>
      </c>
      <c r="N50" s="8" t="s">
        <v>129</v>
      </c>
      <c r="O50" s="8" t="s">
        <v>133</v>
      </c>
      <c r="P50" s="8" t="s">
        <v>136</v>
      </c>
    </row>
    <row r="51" spans="3:16" ht="14.25" hidden="1" customHeight="1" x14ac:dyDescent="0.25">
      <c r="C51" s="8">
        <v>-6614.3000000000011</v>
      </c>
      <c r="D51" s="8">
        <v>-6604.9000000000005</v>
      </c>
      <c r="E51" s="8">
        <v>-6569.7746859100007</v>
      </c>
      <c r="F51" s="8">
        <v>-6537.6591113000004</v>
      </c>
      <c r="G51" s="8">
        <v>-6393.6213261189732</v>
      </c>
      <c r="H51" s="8">
        <v>-6214.2807874876862</v>
      </c>
      <c r="I51" s="8">
        <v>-6469.682398475602</v>
      </c>
      <c r="J51" s="8">
        <v>-6316.2791265524156</v>
      </c>
      <c r="K51" s="8">
        <v>-6393.9662980560424</v>
      </c>
      <c r="L51" s="8">
        <v>-6423.4894873500007</v>
      </c>
      <c r="M51" s="8">
        <v>-6619.6196361299999</v>
      </c>
      <c r="N51" s="8">
        <v>-6568.2733362899999</v>
      </c>
      <c r="O51" s="8">
        <v>-6840.29851831</v>
      </c>
      <c r="P51" s="8">
        <v>-7252.9557366400013</v>
      </c>
    </row>
    <row r="52" spans="3:16" ht="14.25" hidden="1" customHeight="1" x14ac:dyDescent="0.25">
      <c r="C52" s="8">
        <v>4360.3999999999978</v>
      </c>
      <c r="D52" s="8">
        <v>4264.8999999999987</v>
      </c>
      <c r="E52" s="8">
        <v>4477.0253140900004</v>
      </c>
      <c r="F52" s="8">
        <v>4839.2408886999992</v>
      </c>
      <c r="G52" s="8">
        <v>4431.0531920899975</v>
      </c>
      <c r="H52" s="8">
        <v>4103.199999999998</v>
      </c>
      <c r="I52" s="8">
        <v>4321.8</v>
      </c>
      <c r="J52" s="8">
        <v>4876.6000000000013</v>
      </c>
      <c r="K52" s="8">
        <v>4455</v>
      </c>
      <c r="L52" s="8">
        <v>4225.9913660599996</v>
      </c>
      <c r="M52" s="8">
        <v>4413.6314590199991</v>
      </c>
      <c r="N52" s="8">
        <v>4932.6683545100004</v>
      </c>
      <c r="O52" s="8">
        <v>4511.3217469400015</v>
      </c>
      <c r="P52" s="8">
        <v>4578.3533561099966</v>
      </c>
    </row>
    <row r="53" spans="3:16" ht="14.25" hidden="1" customHeight="1" x14ac:dyDescent="0.25">
      <c r="C53" s="8">
        <v>0.39731299353586985</v>
      </c>
      <c r="D53" s="8">
        <v>0.3923610201735947</v>
      </c>
      <c r="E53" s="8">
        <v>0.40527993243237309</v>
      </c>
      <c r="F53" s="8">
        <v>0.42535804688090112</v>
      </c>
      <c r="G53" s="8">
        <v>0.40934776805976564</v>
      </c>
      <c r="H53" s="8">
        <v>0.39769525435802799</v>
      </c>
      <c r="I53" s="8">
        <v>0.40048045583909508</v>
      </c>
      <c r="J53" s="8">
        <v>0.43569001438163502</v>
      </c>
      <c r="K53" s="8">
        <v>0.41063924381927858</v>
      </c>
      <c r="L53" s="8">
        <v>0.396826045736276</v>
      </c>
      <c r="M53" s="8">
        <v>0.40003000212332196</v>
      </c>
      <c r="N53" s="8">
        <v>0.42889256263735454</v>
      </c>
      <c r="O53" s="8">
        <v>0.39741654860938452</v>
      </c>
      <c r="P53" s="8">
        <v>0.38696929648464634</v>
      </c>
    </row>
    <row r="54" spans="3:16" ht="14.25" hidden="1" customHeight="1" x14ac:dyDescent="0.25">
      <c r="C54" s="8">
        <v>1342.0999999999979</v>
      </c>
      <c r="D54" s="8">
        <v>1419.4999999999986</v>
      </c>
      <c r="E54" s="8">
        <v>914.83215978795647</v>
      </c>
      <c r="F54" s="8">
        <v>1396.0640372802714</v>
      </c>
      <c r="G54" s="8">
        <v>1153.3999999999976</v>
      </c>
      <c r="H54" s="8">
        <v>1112.7999999999977</v>
      </c>
      <c r="I54" s="8">
        <v>1211.5000000000002</v>
      </c>
      <c r="J54" s="8">
        <v>1292.8000000000011</v>
      </c>
      <c r="K54" s="8">
        <v>942.09999999999991</v>
      </c>
      <c r="L54" s="8">
        <v>1345.0000000000007</v>
      </c>
      <c r="M54" s="8">
        <v>1314.6999999999969</v>
      </c>
      <c r="N54" s="8">
        <v>2627.6</v>
      </c>
      <c r="O54" s="8">
        <v>749.90000000000032</v>
      </c>
      <c r="P54" s="8">
        <v>745.70000000000232</v>
      </c>
    </row>
    <row r="55" spans="3:16" ht="14.25" hidden="1" customHeight="1" x14ac:dyDescent="0.25">
      <c r="C55" s="8">
        <v>0.12229010380343325</v>
      </c>
      <c r="D55" s="8">
        <v>0.13059074494980358</v>
      </c>
      <c r="E55" s="8">
        <v>8.2814612358560274E-2</v>
      </c>
      <c r="F55" s="8">
        <v>0.12271078995154669</v>
      </c>
      <c r="G55" s="8">
        <v>0.10655293340259753</v>
      </c>
      <c r="H55" s="8">
        <v>0.1078561315679501</v>
      </c>
      <c r="I55" s="8">
        <v>0.11226388825236332</v>
      </c>
      <c r="J55" s="8">
        <v>0.11550261464802897</v>
      </c>
      <c r="K55" s="8">
        <v>8.6837986891614441E-2</v>
      </c>
      <c r="L55" s="8">
        <v>0.1262972366204578</v>
      </c>
      <c r="M55" s="8">
        <v>0.11915798785526716</v>
      </c>
      <c r="N55" s="8">
        <v>0.22846824813501213</v>
      </c>
      <c r="O55" s="8">
        <v>6.6061054059007057E-2</v>
      </c>
      <c r="P55" s="8">
        <v>6.30276830868685E-2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W34"/>
  <sheetViews>
    <sheetView showGridLines="0" showRowColHeaders="0" zoomScaleNormal="100" workbookViewId="0">
      <pane xSplit="2" ySplit="6" topLeftCell="P13" activePane="bottomRight" state="frozen"/>
      <selection activeCell="B7" sqref="B7:F13"/>
      <selection pane="topRight" activeCell="B7" sqref="B7:F13"/>
      <selection pane="bottomLeft" activeCell="B7" sqref="B7:F13"/>
      <selection pane="bottomRight" activeCell="AA3" sqref="AA3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5" width="8.81640625" style="5" customWidth="1"/>
    <col min="26" max="27" width="8.7265625" style="5" customWidth="1"/>
    <col min="28" max="28" width="2.7265625" style="4" customWidth="1"/>
    <col min="29" max="75" width="0" style="2" hidden="1" customWidth="1"/>
    <col min="76" max="16384" width="12.81640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>
      <c r="N4" s="7"/>
    </row>
    <row r="5" spans="1:28" ht="14.25" customHeight="1" x14ac:dyDescent="0.25"/>
    <row r="6" spans="1:28" s="1" customFormat="1" ht="14.25" customHeight="1" x14ac:dyDescent="0.25">
      <c r="A6" s="3"/>
      <c r="B6" s="85" t="s">
        <v>78</v>
      </c>
      <c r="C6" s="27" t="s">
        <v>2</v>
      </c>
      <c r="D6" s="27" t="s">
        <v>60</v>
      </c>
      <c r="E6" s="27" t="s">
        <v>61</v>
      </c>
      <c r="F6" s="27" t="s">
        <v>63</v>
      </c>
      <c r="G6" s="27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  <c r="AB6" s="4"/>
    </row>
    <row r="7" spans="1:28" ht="14.25" customHeight="1" x14ac:dyDescent="0.25">
      <c r="B7" s="57" t="s">
        <v>80</v>
      </c>
      <c r="C7" s="58">
        <v>10974.72287829</v>
      </c>
      <c r="D7" s="58">
        <v>10869.836147619997</v>
      </c>
      <c r="E7" s="58">
        <v>11046.748076619999</v>
      </c>
      <c r="F7" s="58">
        <v>11376.864559600001</v>
      </c>
      <c r="G7" s="58">
        <v>10824.666793939999</v>
      </c>
      <c r="H7" s="58">
        <v>10317.44773174</v>
      </c>
      <c r="I7" s="58">
        <v>10791.53785656</v>
      </c>
      <c r="J7" s="58">
        <v>11192.82021398</v>
      </c>
      <c r="K7" s="58">
        <v>10848.938738940002</v>
      </c>
      <c r="L7" s="58">
        <v>10649.480827850002</v>
      </c>
      <c r="M7" s="58">
        <v>11033.251095150001</v>
      </c>
      <c r="N7" s="58">
        <v>11500.941690289999</v>
      </c>
      <c r="O7" s="58">
        <v>11351.620243699997</v>
      </c>
      <c r="P7" s="58">
        <v>11831.309092720001</v>
      </c>
      <c r="Q7" s="58">
        <v>12198.995101590001</v>
      </c>
      <c r="R7" s="58">
        <v>12659.237870299999</v>
      </c>
      <c r="S7" s="58">
        <v>12720.909826730001</v>
      </c>
      <c r="T7" s="58">
        <v>12732.708688909999</v>
      </c>
      <c r="U7" s="58">
        <v>13111.80654231</v>
      </c>
      <c r="V7" s="111">
        <v>13534.725906569998</v>
      </c>
      <c r="W7" s="111">
        <v>13545.634814279998</v>
      </c>
      <c r="X7" s="111">
        <v>13678.935463799999</v>
      </c>
      <c r="Y7" s="111">
        <v>14039.057718840002</v>
      </c>
      <c r="Z7" s="111">
        <v>14581.4198008</v>
      </c>
      <c r="AA7" s="111">
        <v>14390.272420360003</v>
      </c>
    </row>
    <row r="8" spans="1:28" ht="14.25" customHeight="1" x14ac:dyDescent="0.25">
      <c r="B8" s="57" t="s">
        <v>65</v>
      </c>
      <c r="C8" s="58">
        <v>4360.3999999999978</v>
      </c>
      <c r="D8" s="58">
        <v>4264.8999999999987</v>
      </c>
      <c r="E8" s="58">
        <v>4477.0253140900004</v>
      </c>
      <c r="F8" s="58">
        <v>4839.2408886999992</v>
      </c>
      <c r="G8" s="58">
        <v>4431.0531920899975</v>
      </c>
      <c r="H8" s="58">
        <v>4103.199999999998</v>
      </c>
      <c r="I8" s="58">
        <v>4321.8</v>
      </c>
      <c r="J8" s="58">
        <v>4876.6000000000013</v>
      </c>
      <c r="K8" s="58">
        <v>4455</v>
      </c>
      <c r="L8" s="58">
        <v>4225.9913660599996</v>
      </c>
      <c r="M8" s="58">
        <v>4413.6314590199991</v>
      </c>
      <c r="N8" s="58">
        <v>4932.6683540000004</v>
      </c>
      <c r="O8" s="58">
        <v>4511.3217253899975</v>
      </c>
      <c r="P8" s="58">
        <v>4578.3533560800015</v>
      </c>
      <c r="Q8" s="58">
        <v>4957.3832927099993</v>
      </c>
      <c r="R8" s="58">
        <v>5234.4671420799987</v>
      </c>
      <c r="S8" s="58">
        <v>4942.4395598800002</v>
      </c>
      <c r="T8" s="58">
        <v>5084.7883651099983</v>
      </c>
      <c r="U8" s="58">
        <v>5539.0825965100021</v>
      </c>
      <c r="V8" s="111">
        <v>5751.7971389999984</v>
      </c>
      <c r="W8" s="111">
        <v>5276.9333551799973</v>
      </c>
      <c r="X8" s="111">
        <v>5454.8208368800006</v>
      </c>
      <c r="Y8" s="111">
        <v>5949.806268000003</v>
      </c>
      <c r="Z8" s="111">
        <v>6198.5864035699979</v>
      </c>
      <c r="AA8" s="111">
        <v>5703.6476897800003</v>
      </c>
    </row>
    <row r="9" spans="1:28" ht="14.25" customHeight="1" x14ac:dyDescent="0.25">
      <c r="B9" s="57" t="s">
        <v>66</v>
      </c>
      <c r="C9" s="58">
        <v>1695.6615656800004</v>
      </c>
      <c r="D9" s="58">
        <v>2359.5964585699994</v>
      </c>
      <c r="E9" s="58">
        <v>2431.7550257799999</v>
      </c>
      <c r="F9" s="58">
        <v>2357.2942163100006</v>
      </c>
      <c r="G9" s="58">
        <v>1647.5280073799997</v>
      </c>
      <c r="H9" s="58">
        <v>1908.5498536600001</v>
      </c>
      <c r="I9" s="58">
        <v>1803.4111709199999</v>
      </c>
      <c r="J9" s="58">
        <v>2613.7859592999998</v>
      </c>
      <c r="K9" s="58">
        <v>1943.4927237900001</v>
      </c>
      <c r="L9" s="58">
        <v>2250.97330371</v>
      </c>
      <c r="M9" s="58">
        <v>2185.0617665900004</v>
      </c>
      <c r="N9" s="58">
        <v>6801.4161815900006</v>
      </c>
      <c r="O9" s="58">
        <v>1889.72370699</v>
      </c>
      <c r="P9" s="58">
        <v>2575.4239109699997</v>
      </c>
      <c r="Q9" s="58">
        <v>2586.0395213500005</v>
      </c>
      <c r="R9" s="58">
        <v>2668.8325884400001</v>
      </c>
      <c r="S9" s="58">
        <v>1686.2644967199999</v>
      </c>
      <c r="T9" s="58">
        <v>2171.5507711999994</v>
      </c>
      <c r="U9" s="58">
        <v>2828.4654923900002</v>
      </c>
      <c r="V9" s="111">
        <v>2336.6074548500001</v>
      </c>
      <c r="W9" s="111">
        <v>1885.3501002499997</v>
      </c>
      <c r="X9" s="111">
        <v>2340.78342054</v>
      </c>
      <c r="Y9" s="111">
        <v>2507.8417223000001</v>
      </c>
      <c r="Z9" s="111">
        <v>2456.4122148399997</v>
      </c>
      <c r="AA9" s="111">
        <v>1868.5740867799998</v>
      </c>
    </row>
    <row r="10" spans="1:28" ht="14.25" customHeight="1" x14ac:dyDescent="0.25">
      <c r="B10" s="41" t="s">
        <v>67</v>
      </c>
      <c r="C10" s="34">
        <v>1514.3921028700004</v>
      </c>
      <c r="D10" s="34">
        <v>2004.4426711899998</v>
      </c>
      <c r="E10" s="34">
        <v>1977.9505826499999</v>
      </c>
      <c r="F10" s="34">
        <v>1776.8448771400003</v>
      </c>
      <c r="G10" s="34">
        <v>1384.1542280599997</v>
      </c>
      <c r="H10" s="34">
        <v>1566.02210584</v>
      </c>
      <c r="I10" s="34">
        <v>1495.6801157</v>
      </c>
      <c r="J10" s="34">
        <v>1882.0345968299998</v>
      </c>
      <c r="K10" s="34">
        <v>1616.6238549200002</v>
      </c>
      <c r="L10" s="34">
        <v>1874.18753685</v>
      </c>
      <c r="M10" s="34">
        <v>1803.2455118700004</v>
      </c>
      <c r="N10" s="34">
        <v>1808.3991613700002</v>
      </c>
      <c r="O10" s="34">
        <v>1626.1807816300002</v>
      </c>
      <c r="P10" s="34">
        <v>2145.01360983</v>
      </c>
      <c r="Q10" s="34">
        <v>2215.1653364100002</v>
      </c>
      <c r="R10" s="34">
        <v>1986.0155269799998</v>
      </c>
      <c r="S10" s="34">
        <v>1521.6493875799999</v>
      </c>
      <c r="T10" s="34">
        <v>1945.9066576</v>
      </c>
      <c r="U10" s="34">
        <v>2254.8546212000001</v>
      </c>
      <c r="V10" s="110">
        <v>1865.9377827800001</v>
      </c>
      <c r="W10" s="110">
        <v>1660.2966178799998</v>
      </c>
      <c r="X10" s="110">
        <v>2026.4785973100002</v>
      </c>
      <c r="Y10" s="110">
        <v>2102.8817283899998</v>
      </c>
      <c r="Z10" s="110">
        <v>2011.9339821699996</v>
      </c>
      <c r="AA10" s="110">
        <v>1651.2880253199999</v>
      </c>
    </row>
    <row r="11" spans="1:28" ht="14.25" customHeight="1" x14ac:dyDescent="0.25">
      <c r="B11" s="41" t="s">
        <v>68</v>
      </c>
      <c r="C11" s="34">
        <v>164.68033673999997</v>
      </c>
      <c r="D11" s="34">
        <v>290.53913873999994</v>
      </c>
      <c r="E11" s="34">
        <v>337.37715216000009</v>
      </c>
      <c r="F11" s="34">
        <v>392.43390876000001</v>
      </c>
      <c r="G11" s="34">
        <v>207.94240249000001</v>
      </c>
      <c r="H11" s="34">
        <v>290.33654784000004</v>
      </c>
      <c r="I11" s="34">
        <v>250.79864814999996</v>
      </c>
      <c r="J11" s="34">
        <v>405.11737636999999</v>
      </c>
      <c r="K11" s="34">
        <v>273.73619282999999</v>
      </c>
      <c r="L11" s="34">
        <v>301.32827773000002</v>
      </c>
      <c r="M11" s="34">
        <v>277.04841222000005</v>
      </c>
      <c r="N11" s="34">
        <v>403.13036079000017</v>
      </c>
      <c r="O11" s="34">
        <v>221.39191799000002</v>
      </c>
      <c r="P11" s="34">
        <v>370.14698737999993</v>
      </c>
      <c r="Q11" s="34">
        <v>270.56469392000002</v>
      </c>
      <c r="R11" s="34">
        <v>366.43057979000008</v>
      </c>
      <c r="S11" s="34">
        <v>120.83195929999999</v>
      </c>
      <c r="T11" s="34">
        <v>335.69600890999999</v>
      </c>
      <c r="U11" s="34">
        <v>287.82710940000004</v>
      </c>
      <c r="V11" s="110">
        <v>347.95515495999996</v>
      </c>
      <c r="W11" s="110">
        <v>178.87639873999998</v>
      </c>
      <c r="X11" s="110">
        <v>249.87396140999999</v>
      </c>
      <c r="Y11" s="110">
        <v>311.78812081000012</v>
      </c>
      <c r="Z11" s="110">
        <v>349.46990339000007</v>
      </c>
      <c r="AA11" s="110">
        <v>188.05266497000002</v>
      </c>
    </row>
    <row r="12" spans="1:28" ht="14.25" customHeight="1" x14ac:dyDescent="0.25">
      <c r="B12" s="41" t="s">
        <v>69</v>
      </c>
      <c r="C12" s="34">
        <v>16.589126069999999</v>
      </c>
      <c r="D12" s="34">
        <v>64.614648639999984</v>
      </c>
      <c r="E12" s="34">
        <v>116.42729096999999</v>
      </c>
      <c r="F12" s="34">
        <v>188.01543040999999</v>
      </c>
      <c r="G12" s="34">
        <v>55.431376830000005</v>
      </c>
      <c r="H12" s="34">
        <v>52.19119998</v>
      </c>
      <c r="I12" s="34">
        <v>56.932407069999996</v>
      </c>
      <c r="J12" s="34">
        <v>142.3339861</v>
      </c>
      <c r="K12" s="34">
        <v>53.132676039999993</v>
      </c>
      <c r="L12" s="34">
        <v>75.457489129999999</v>
      </c>
      <c r="M12" s="34">
        <v>71.192128459999992</v>
      </c>
      <c r="N12" s="34">
        <v>127.19916311</v>
      </c>
      <c r="O12" s="34">
        <v>32.318777070000003</v>
      </c>
      <c r="P12" s="34">
        <v>60.263313759999988</v>
      </c>
      <c r="Q12" s="34">
        <v>100.30949102</v>
      </c>
      <c r="R12" s="34">
        <v>136.15249965999999</v>
      </c>
      <c r="S12" s="34">
        <v>43.783149839999993</v>
      </c>
      <c r="T12" s="34">
        <v>71.31586080999999</v>
      </c>
      <c r="U12" s="34">
        <v>83.072738200000003</v>
      </c>
      <c r="V12" s="110">
        <v>80.926252790000007</v>
      </c>
      <c r="W12" s="110">
        <v>35.206265330000001</v>
      </c>
      <c r="X12" s="110">
        <v>64.430861820000004</v>
      </c>
      <c r="Y12" s="110">
        <v>80.223452780000002</v>
      </c>
      <c r="Z12" s="110">
        <v>95.008329279999998</v>
      </c>
      <c r="AA12" s="110">
        <v>29.233396489999997</v>
      </c>
    </row>
    <row r="13" spans="1:28" ht="14.25" customHeight="1" x14ac:dyDescent="0.25">
      <c r="B13" s="42" t="s">
        <v>70</v>
      </c>
      <c r="C13" s="97">
        <v>0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184.3</v>
      </c>
      <c r="K13" s="97">
        <v>0</v>
      </c>
      <c r="L13" s="97">
        <v>0</v>
      </c>
      <c r="M13" s="97">
        <v>33.575714040000001</v>
      </c>
      <c r="N13" s="97">
        <v>4462.6874963199998</v>
      </c>
      <c r="O13" s="97">
        <v>9.8322303000000009</v>
      </c>
      <c r="P13" s="97">
        <v>0</v>
      </c>
      <c r="Q13" s="97">
        <v>0</v>
      </c>
      <c r="R13" s="97">
        <v>180.23398201000001</v>
      </c>
      <c r="S13" s="97">
        <v>0</v>
      </c>
      <c r="T13" s="97">
        <v>-181.36775612</v>
      </c>
      <c r="U13" s="97">
        <v>202.71102359</v>
      </c>
      <c r="V13" s="113">
        <v>41.788264320000003</v>
      </c>
      <c r="W13" s="113">
        <v>10.970818299999999</v>
      </c>
      <c r="X13" s="113">
        <v>0</v>
      </c>
      <c r="Y13" s="113">
        <v>12.94842032</v>
      </c>
      <c r="Z13" s="113">
        <v>0</v>
      </c>
      <c r="AA13" s="113">
        <v>0</v>
      </c>
    </row>
    <row r="14" spans="1:28" ht="14.25" customHeight="1" x14ac:dyDescent="0.25">
      <c r="B14" s="79" t="s">
        <v>71</v>
      </c>
      <c r="C14" s="80">
        <v>0.15450609409321192</v>
      </c>
      <c r="D14" s="80">
        <v>0.21707746340653392</v>
      </c>
      <c r="E14" s="80">
        <v>0.22013311147438153</v>
      </c>
      <c r="F14" s="80">
        <v>0.2072006925951205</v>
      </c>
      <c r="G14" s="80">
        <v>0.15220126759951072</v>
      </c>
      <c r="H14" s="80">
        <v>0.18498274992841957</v>
      </c>
      <c r="I14" s="80">
        <v>0.16711345453175941</v>
      </c>
      <c r="J14" s="80">
        <v>0.23352344711436909</v>
      </c>
      <c r="K14" s="80">
        <v>0.17914127552534134</v>
      </c>
      <c r="L14" s="80">
        <v>0.21136929960222703</v>
      </c>
      <c r="M14" s="80">
        <v>0.19804332809488134</v>
      </c>
      <c r="N14" s="80">
        <v>0.59137906831857878</v>
      </c>
      <c r="O14" s="80">
        <v>0.16647171649692671</v>
      </c>
      <c r="P14" s="80">
        <v>0.21767869394560069</v>
      </c>
      <c r="Q14" s="80">
        <v>0.21198791374323445</v>
      </c>
      <c r="R14" s="80">
        <v>0.21082095271322632</v>
      </c>
      <c r="S14" s="80">
        <v>0.13255848203378595</v>
      </c>
      <c r="T14" s="80">
        <v>0.17054900290708669</v>
      </c>
      <c r="U14" s="80">
        <v>0.21571897688262334</v>
      </c>
      <c r="V14" s="80">
        <v>0.17263795890508349</v>
      </c>
      <c r="W14" s="80">
        <v>0.13918506781700901</v>
      </c>
      <c r="X14" s="80">
        <v>0.17112321545303438</v>
      </c>
      <c r="Y14" s="80">
        <v>0.17863319408784467</v>
      </c>
      <c r="Z14" s="80">
        <v>0.16846179922103541</v>
      </c>
      <c r="AA14" s="80">
        <v>0.12984980632724211</v>
      </c>
    </row>
    <row r="15" spans="1:28" ht="14.25" customHeight="1" x14ac:dyDescent="0.25">
      <c r="B15" s="57" t="s">
        <v>72</v>
      </c>
      <c r="C15" s="58">
        <v>1695.6615656800004</v>
      </c>
      <c r="D15" s="58">
        <v>2359.5964585699994</v>
      </c>
      <c r="E15" s="58">
        <v>2431.7550257799999</v>
      </c>
      <c r="F15" s="58">
        <v>2357.2942163100006</v>
      </c>
      <c r="G15" s="58">
        <v>1647.5280073799997</v>
      </c>
      <c r="H15" s="58">
        <v>1908.5498536600001</v>
      </c>
      <c r="I15" s="58">
        <v>1803.4111709199999</v>
      </c>
      <c r="J15" s="58">
        <v>2429.4859592999996</v>
      </c>
      <c r="K15" s="58">
        <v>1943.4927237900001</v>
      </c>
      <c r="L15" s="58">
        <v>2250.97330371</v>
      </c>
      <c r="M15" s="58">
        <v>2151.4860525500003</v>
      </c>
      <c r="N15" s="58">
        <v>2338.7286852700008</v>
      </c>
      <c r="O15" s="58">
        <v>1879.89147669</v>
      </c>
      <c r="P15" s="58">
        <v>2575.4239109699997</v>
      </c>
      <c r="Q15" s="58">
        <v>2586.0395213500005</v>
      </c>
      <c r="R15" s="58">
        <v>2488.59860643</v>
      </c>
      <c r="S15" s="58">
        <v>1686.2644967199999</v>
      </c>
      <c r="T15" s="58">
        <v>2352.9185273199996</v>
      </c>
      <c r="U15" s="58">
        <v>2625.7544688000003</v>
      </c>
      <c r="V15" s="111">
        <v>2294.81919053</v>
      </c>
      <c r="W15" s="111">
        <v>1874.3792819499997</v>
      </c>
      <c r="X15" s="111">
        <v>2340.78342054</v>
      </c>
      <c r="Y15" s="111">
        <v>2494.8933019800002</v>
      </c>
      <c r="Z15" s="111">
        <v>2456.4122148399997</v>
      </c>
      <c r="AA15" s="111">
        <v>1868.5740867799998</v>
      </c>
    </row>
    <row r="16" spans="1:28" ht="14.25" customHeight="1" x14ac:dyDescent="0.25">
      <c r="B16" s="79" t="s">
        <v>73</v>
      </c>
      <c r="C16" s="80">
        <v>0.15450609409321192</v>
      </c>
      <c r="D16" s="80">
        <v>0.21707746340653392</v>
      </c>
      <c r="E16" s="80">
        <v>0.22013311147438153</v>
      </c>
      <c r="F16" s="80">
        <v>0.2072006925951205</v>
      </c>
      <c r="G16" s="80">
        <v>0.15220126759951072</v>
      </c>
      <c r="H16" s="80">
        <v>0.18498274992841957</v>
      </c>
      <c r="I16" s="80">
        <v>0.16711345453175941</v>
      </c>
      <c r="J16" s="80">
        <v>0.21705753445995099</v>
      </c>
      <c r="K16" s="80">
        <v>0.17914127552534134</v>
      </c>
      <c r="L16" s="80">
        <v>0.21136929960222703</v>
      </c>
      <c r="M16" s="80">
        <v>0.19500018933637348</v>
      </c>
      <c r="N16" s="80">
        <v>0.20335106013488788</v>
      </c>
      <c r="O16" s="80">
        <v>0.16560556434517051</v>
      </c>
      <c r="P16" s="80">
        <v>0.21767869394560069</v>
      </c>
      <c r="Q16" s="80">
        <v>0.21198791374323445</v>
      </c>
      <c r="R16" s="80">
        <v>0.19658360415744561</v>
      </c>
      <c r="S16" s="80">
        <v>0.13255848203378595</v>
      </c>
      <c r="T16" s="80">
        <v>0.18479324272684861</v>
      </c>
      <c r="U16" s="80">
        <v>0.2002587866383668</v>
      </c>
      <c r="V16" s="80">
        <v>0.16955047382348937</v>
      </c>
      <c r="W16" s="80">
        <v>0.13837515241249548</v>
      </c>
      <c r="X16" s="80">
        <v>0.17112321545303438</v>
      </c>
      <c r="Y16" s="80">
        <v>0.17771088002807531</v>
      </c>
      <c r="Z16" s="80">
        <v>0.16846179922103541</v>
      </c>
      <c r="AA16" s="80">
        <v>0.12984980632724211</v>
      </c>
    </row>
    <row r="17" spans="2:27" ht="14.25" customHeight="1" x14ac:dyDescent="0.25">
      <c r="B17" s="57" t="s">
        <v>74</v>
      </c>
      <c r="C17" s="58">
        <v>2664.7384343199974</v>
      </c>
      <c r="D17" s="58">
        <v>1905.3035414299993</v>
      </c>
      <c r="E17" s="58">
        <v>2045.2702883100005</v>
      </c>
      <c r="F17" s="58">
        <v>2481.9466723899986</v>
      </c>
      <c r="G17" s="58">
        <v>2783.525184709998</v>
      </c>
      <c r="H17" s="58">
        <v>2194.6501463399982</v>
      </c>
      <c r="I17" s="58">
        <v>2518.3888290800005</v>
      </c>
      <c r="J17" s="58">
        <v>2262.8140407000014</v>
      </c>
      <c r="K17" s="58">
        <v>2511.5072762099999</v>
      </c>
      <c r="L17" s="58">
        <v>1975.0180623499996</v>
      </c>
      <c r="M17" s="58">
        <v>2228.5696924299987</v>
      </c>
      <c r="N17" s="58">
        <v>-1868.7478275900003</v>
      </c>
      <c r="O17" s="58">
        <v>2621.5980183999973</v>
      </c>
      <c r="P17" s="58">
        <v>2002.9294451100018</v>
      </c>
      <c r="Q17" s="58">
        <v>2371.3437713599988</v>
      </c>
      <c r="R17" s="58">
        <v>2565.6345536399986</v>
      </c>
      <c r="S17" s="58">
        <v>3256.1750631600003</v>
      </c>
      <c r="T17" s="58">
        <v>2913.2375939099988</v>
      </c>
      <c r="U17" s="58">
        <v>2710.6171041200018</v>
      </c>
      <c r="V17" s="111">
        <v>3415.1896841499984</v>
      </c>
      <c r="W17" s="111">
        <v>3391.5832549299976</v>
      </c>
      <c r="X17" s="111">
        <v>3114.0374163400006</v>
      </c>
      <c r="Y17" s="111">
        <v>3441.9645457000029</v>
      </c>
      <c r="Z17" s="111">
        <v>3742.1741887299981</v>
      </c>
      <c r="AA17" s="111">
        <v>3835.0736030000007</v>
      </c>
    </row>
    <row r="18" spans="2:27" ht="14.25" customHeight="1" x14ac:dyDescent="0.25">
      <c r="B18" s="79" t="s">
        <v>75</v>
      </c>
      <c r="C18" s="80">
        <v>0.24280689944265793</v>
      </c>
      <c r="D18" s="80">
        <v>0.17528355676706081</v>
      </c>
      <c r="E18" s="80">
        <v>0.18514682095799156</v>
      </c>
      <c r="F18" s="80">
        <v>0.21815735428578059</v>
      </c>
      <c r="G18" s="80">
        <v>0.25714650046025489</v>
      </c>
      <c r="H18" s="80">
        <v>0.21271250442960843</v>
      </c>
      <c r="I18" s="80">
        <v>0.23336700130733573</v>
      </c>
      <c r="J18" s="80">
        <v>0.20216656726726592</v>
      </c>
      <c r="K18" s="80">
        <v>0.23149796829393723</v>
      </c>
      <c r="L18" s="80">
        <v>0.18545674613404897</v>
      </c>
      <c r="M18" s="80">
        <v>0.20198667402844062</v>
      </c>
      <c r="N18" s="80">
        <v>-0.1624865057065496</v>
      </c>
      <c r="O18" s="80">
        <v>0.23094483096850868</v>
      </c>
      <c r="P18" s="80">
        <v>0.16929060253716449</v>
      </c>
      <c r="Q18" s="80">
        <v>0.19438845180378186</v>
      </c>
      <c r="R18" s="80">
        <v>0.20266895842594654</v>
      </c>
      <c r="S18" s="80">
        <v>0.25597029674071847</v>
      </c>
      <c r="T18" s="80">
        <v>0.22879951666901682</v>
      </c>
      <c r="U18" s="80">
        <v>0.20673101722277648</v>
      </c>
      <c r="V18" s="80">
        <v>0.25232795312775447</v>
      </c>
      <c r="W18" s="80">
        <v>0.25038200877485217</v>
      </c>
      <c r="X18" s="80">
        <v>0.22765202925191105</v>
      </c>
      <c r="Y18" s="80">
        <v>0.24517062431341013</v>
      </c>
      <c r="Z18" s="80">
        <v>0.25663990474539977</v>
      </c>
      <c r="AA18" s="80">
        <v>0.26650458663826032</v>
      </c>
    </row>
    <row r="19" spans="2:27" ht="14.25" customHeight="1" x14ac:dyDescent="0.25">
      <c r="B19" s="59" t="s">
        <v>76</v>
      </c>
      <c r="C19" s="60">
        <v>2664.7384343199974</v>
      </c>
      <c r="D19" s="60">
        <v>1905.3035414299993</v>
      </c>
      <c r="E19" s="60">
        <v>2045.2702883100005</v>
      </c>
      <c r="F19" s="60">
        <v>2481.9466723899986</v>
      </c>
      <c r="G19" s="60">
        <v>2783.525184709998</v>
      </c>
      <c r="H19" s="60">
        <v>2194.6501463399982</v>
      </c>
      <c r="I19" s="60">
        <v>2518.3888290800005</v>
      </c>
      <c r="J19" s="60">
        <v>2447.1140407000016</v>
      </c>
      <c r="K19" s="60">
        <v>2511.5072762099999</v>
      </c>
      <c r="L19" s="60">
        <v>1975.0180623499996</v>
      </c>
      <c r="M19" s="60">
        <v>2262.1454064699988</v>
      </c>
      <c r="N19" s="60">
        <v>2593.9396687299995</v>
      </c>
      <c r="O19" s="60">
        <v>2631.4302486999977</v>
      </c>
      <c r="P19" s="60">
        <v>2002.9294451100018</v>
      </c>
      <c r="Q19" s="60">
        <v>2371.3437713599988</v>
      </c>
      <c r="R19" s="60">
        <v>2745.8685356499986</v>
      </c>
      <c r="S19" s="60">
        <v>3256.1750631600003</v>
      </c>
      <c r="T19" s="60">
        <v>2731.8698377899987</v>
      </c>
      <c r="U19" s="60">
        <v>2913.3281277100018</v>
      </c>
      <c r="V19" s="114">
        <v>3456.9779484699984</v>
      </c>
      <c r="W19" s="114">
        <v>3402.5540732299978</v>
      </c>
      <c r="X19" s="114">
        <v>3114.0374163400006</v>
      </c>
      <c r="Y19" s="114">
        <v>3454.9129660200028</v>
      </c>
      <c r="Z19" s="114">
        <v>3742.1741887299981</v>
      </c>
      <c r="AA19" s="114">
        <v>3835.0736030000007</v>
      </c>
    </row>
    <row r="20" spans="2:27" ht="14.25" customHeight="1" x14ac:dyDescent="0.25">
      <c r="B20" s="75" t="s">
        <v>77</v>
      </c>
      <c r="C20" s="81">
        <v>0.24280689944265793</v>
      </c>
      <c r="D20" s="81">
        <v>0.17528355676706081</v>
      </c>
      <c r="E20" s="81">
        <v>0.18514682095799156</v>
      </c>
      <c r="F20" s="81">
        <v>0.21815735428578059</v>
      </c>
      <c r="G20" s="81">
        <v>0.25714650046025489</v>
      </c>
      <c r="H20" s="81">
        <v>0.21271250442960843</v>
      </c>
      <c r="I20" s="81">
        <v>0.23336700130733573</v>
      </c>
      <c r="J20" s="81">
        <v>0.21863247992168405</v>
      </c>
      <c r="K20" s="81">
        <v>0.23149796829393723</v>
      </c>
      <c r="L20" s="81">
        <v>0.18545674613404897</v>
      </c>
      <c r="M20" s="81">
        <v>0.20502981278694846</v>
      </c>
      <c r="N20" s="81">
        <v>0.2255415024771413</v>
      </c>
      <c r="O20" s="81">
        <v>0.23181098312026494</v>
      </c>
      <c r="P20" s="81">
        <v>0.16929060253716449</v>
      </c>
      <c r="Q20" s="81">
        <v>0.19438845180378186</v>
      </c>
      <c r="R20" s="81">
        <v>0.21690630698172725</v>
      </c>
      <c r="S20" s="81">
        <v>0.25597029674071847</v>
      </c>
      <c r="T20" s="81">
        <v>0.21455527684925493</v>
      </c>
      <c r="U20" s="81">
        <v>0.222191207467033</v>
      </c>
      <c r="V20" s="81">
        <v>0.25541543820934853</v>
      </c>
      <c r="W20" s="81">
        <v>0.2511919241793657</v>
      </c>
      <c r="X20" s="81">
        <v>0.22765202925191105</v>
      </c>
      <c r="Y20" s="81">
        <v>0.24609293837317953</v>
      </c>
      <c r="Z20" s="81">
        <v>0.25663990474539977</v>
      </c>
      <c r="AA20" s="81">
        <v>0.26650458663826032</v>
      </c>
    </row>
    <row r="21" spans="2:27" ht="14.25" customHeight="1" x14ac:dyDescent="0.25">
      <c r="B21" s="59" t="s">
        <v>162</v>
      </c>
      <c r="C21" s="60">
        <v>2117.7384343199974</v>
      </c>
      <c r="D21" s="60">
        <v>1301.3035414299993</v>
      </c>
      <c r="E21" s="60">
        <v>1420.2702883100005</v>
      </c>
      <c r="F21" s="60">
        <v>1859.9466723899986</v>
      </c>
      <c r="G21" s="60">
        <v>2177.616684236441</v>
      </c>
      <c r="H21" s="60">
        <v>1548.9334889399995</v>
      </c>
      <c r="I21" s="60">
        <v>1897.5071305092195</v>
      </c>
      <c r="J21" s="60">
        <v>1562.9799380341997</v>
      </c>
      <c r="K21" s="60">
        <v>1697.6301046992407</v>
      </c>
      <c r="L21" s="60">
        <v>1093.4582538299983</v>
      </c>
      <c r="M21" s="60">
        <v>1350.2359153835605</v>
      </c>
      <c r="N21" s="60">
        <v>1635.4465173017561</v>
      </c>
      <c r="O21" s="60">
        <v>1601.1563402067002</v>
      </c>
      <c r="P21" s="60">
        <v>932.20525379866513</v>
      </c>
      <c r="Q21" s="60">
        <v>1254.7085677995638</v>
      </c>
      <c r="R21" s="60">
        <v>1621.5566602073836</v>
      </c>
      <c r="S21" s="60">
        <v>2097.2694998199981</v>
      </c>
      <c r="T21" s="60">
        <v>1574.5704069782296</v>
      </c>
      <c r="U21" s="60">
        <v>1774.0896348500032</v>
      </c>
      <c r="V21" s="114">
        <v>2166.5074749899986</v>
      </c>
      <c r="W21" s="114">
        <v>2172.7480121499993</v>
      </c>
      <c r="X21" s="114">
        <v>1875.1752547900001</v>
      </c>
      <c r="Y21" s="114">
        <v>2207.3603787200022</v>
      </c>
      <c r="Z21" s="114">
        <v>2374.1627154099983</v>
      </c>
      <c r="AA21" s="114">
        <v>2507.7520865400002</v>
      </c>
    </row>
    <row r="22" spans="2:27" ht="14.25" customHeight="1" x14ac:dyDescent="0.25">
      <c r="B22" s="75" t="s">
        <v>163</v>
      </c>
      <c r="C22" s="81">
        <v>0.19296509422659497</v>
      </c>
      <c r="D22" s="81">
        <v>0.11971694179722533</v>
      </c>
      <c r="E22" s="81">
        <v>0.12856908462644728</v>
      </c>
      <c r="F22" s="81">
        <v>0.16348499735109728</v>
      </c>
      <c r="G22" s="81">
        <v>0.20117170585385055</v>
      </c>
      <c r="H22" s="81">
        <v>0.15012758282990377</v>
      </c>
      <c r="I22" s="81">
        <v>0.17583287532608299</v>
      </c>
      <c r="J22" s="81">
        <v>0.13964129755984236</v>
      </c>
      <c r="K22" s="81">
        <v>0.15647890963672997</v>
      </c>
      <c r="L22" s="81">
        <v>0.10267714186221881</v>
      </c>
      <c r="M22" s="81">
        <v>0.12237878954112744</v>
      </c>
      <c r="N22" s="81">
        <v>0.14220109634000916</v>
      </c>
      <c r="O22" s="81">
        <v>0.14105090778519669</v>
      </c>
      <c r="P22" s="81">
        <v>7.8791387030220206E-2</v>
      </c>
      <c r="Q22" s="81">
        <v>0.10285343647986438</v>
      </c>
      <c r="R22" s="81">
        <v>0.12809275541079282</v>
      </c>
      <c r="S22" s="81">
        <v>0.16486788511094383</v>
      </c>
      <c r="T22" s="81">
        <v>0.12366342821851073</v>
      </c>
      <c r="U22" s="81">
        <v>0.13530474455409783</v>
      </c>
      <c r="V22" s="81">
        <v>0.16007028808306617</v>
      </c>
      <c r="W22" s="81">
        <v>0.1604020809611269</v>
      </c>
      <c r="X22" s="81">
        <v>0.13708488206209268</v>
      </c>
      <c r="Y22" s="81">
        <v>0.15722995253148575</v>
      </c>
      <c r="Z22" s="81">
        <v>0.16282109340818385</v>
      </c>
      <c r="AA22" s="81">
        <v>0.17426717252356669</v>
      </c>
    </row>
    <row r="23" spans="2:27" ht="14.25" customHeight="1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100"/>
      <c r="T23" s="100"/>
      <c r="U23" s="100"/>
      <c r="V23" s="44"/>
      <c r="W23" s="44"/>
      <c r="X23" s="44"/>
      <c r="Y23" s="44"/>
      <c r="Z23" s="44"/>
      <c r="AA23" s="44"/>
    </row>
    <row r="24" spans="2:27" ht="14.25" customHeight="1" x14ac:dyDescent="0.25">
      <c r="B24" s="45" t="s">
        <v>271</v>
      </c>
      <c r="C24" s="97">
        <v>8667.225234039699</v>
      </c>
      <c r="D24" s="97">
        <v>1052.5477877200003</v>
      </c>
      <c r="E24" s="97">
        <v>319.35515081000005</v>
      </c>
      <c r="F24" s="97">
        <v>382.88534179000078</v>
      </c>
      <c r="G24" s="97">
        <v>130.35284249999955</v>
      </c>
      <c r="H24" s="97">
        <v>342.18266481000035</v>
      </c>
      <c r="I24" s="97">
        <v>637.63963062999983</v>
      </c>
      <c r="J24" s="97">
        <v>3351.1017112700001</v>
      </c>
      <c r="K24" s="97">
        <v>1018.5157432700003</v>
      </c>
      <c r="L24" s="97">
        <v>664.53231254000229</v>
      </c>
      <c r="M24" s="97">
        <v>580.01997741000048</v>
      </c>
      <c r="N24" s="97">
        <v>850.32686975906529</v>
      </c>
      <c r="O24" s="97">
        <v>1340.6403258216619</v>
      </c>
      <c r="P24" s="97">
        <v>430.09651741000005</v>
      </c>
      <c r="Q24" s="97">
        <v>446.98326570000017</v>
      </c>
      <c r="R24" s="97">
        <v>1011.61752975</v>
      </c>
      <c r="S24" s="97">
        <v>376.00857698999693</v>
      </c>
      <c r="T24" s="97">
        <v>160.44921512000073</v>
      </c>
      <c r="U24" s="97">
        <v>1686.27056728</v>
      </c>
      <c r="V24" s="113">
        <v>2179.1054101500004</v>
      </c>
      <c r="W24" s="113">
        <v>510.11516897000001</v>
      </c>
      <c r="X24" s="113">
        <v>747.45999107</v>
      </c>
      <c r="Y24" s="113">
        <v>1303.8601601099999</v>
      </c>
      <c r="Z24" s="113">
        <v>2212.94392616</v>
      </c>
      <c r="AA24" s="113">
        <v>510.58796960000006</v>
      </c>
    </row>
    <row r="25" spans="2:27" ht="14.25" customHeight="1" x14ac:dyDescent="0.25"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136"/>
      <c r="AA25" s="136"/>
    </row>
    <row r="26" spans="2:27" ht="14.25" hidden="1" customHeight="1" x14ac:dyDescent="0.25">
      <c r="B26" s="23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35">
        <v>-2719.0746973490659</v>
      </c>
      <c r="AA26" s="135">
        <v>3324.4856334000006</v>
      </c>
    </row>
    <row r="27" spans="2:27" ht="14.25" hidden="1" customHeight="1" x14ac:dyDescent="0.25"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  <c r="AA27" s="136"/>
    </row>
    <row r="28" spans="2:27" ht="14.25" hidden="1" customHeight="1" x14ac:dyDescent="0.2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137"/>
      <c r="AA28" s="137"/>
    </row>
    <row r="29" spans="2:27" ht="14.25" hidden="1" customHeight="1" x14ac:dyDescent="0.2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137"/>
      <c r="AA29" s="137"/>
    </row>
    <row r="30" spans="2:27" ht="14.25" hidden="1" customHeight="1" x14ac:dyDescent="0.2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138"/>
      <c r="AA30" s="138"/>
    </row>
    <row r="31" spans="2:27" ht="14.25" hidden="1" customHeight="1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138"/>
      <c r="AA31" s="138"/>
    </row>
    <row r="32" spans="2:27" ht="14.25" hidden="1" customHeight="1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138"/>
      <c r="AA32" s="138"/>
    </row>
    <row r="33" spans="26:27" ht="14.25" hidden="1" customHeight="1" x14ac:dyDescent="0.25">
      <c r="Z33" s="138"/>
      <c r="AA33" s="138"/>
    </row>
    <row r="34" spans="26:27" ht="0" hidden="1" customHeight="1" x14ac:dyDescent="0.25">
      <c r="Z34" s="138"/>
      <c r="AA34" s="138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4A10-ABE0-4BFF-8765-FADDD4CB83D2}">
  <sheetPr>
    <pageSetUpPr fitToPage="1"/>
  </sheetPr>
  <dimension ref="A1:BG77"/>
  <sheetViews>
    <sheetView showGridLines="0" showRowColHeaders="0" zoomScaleNormal="100" workbookViewId="0">
      <pane xSplit="2" ySplit="6" topLeftCell="K7" activePane="bottomRight" state="frozen"/>
      <selection activeCell="B7" sqref="B7:F13"/>
      <selection pane="topRight" activeCell="B7" sqref="B7:F13"/>
      <selection pane="bottomLeft" activeCell="B7" sqref="B7:F13"/>
      <selection pane="bottomRight" activeCell="AA3" sqref="AA3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4" width="8.81640625" style="5" customWidth="1"/>
    <col min="25" max="27" width="8.81640625" style="2" customWidth="1"/>
    <col min="28" max="28" width="2.81640625" style="2" customWidth="1"/>
    <col min="29" max="16384" width="12.81640625" style="2" hidden="1"/>
  </cols>
  <sheetData>
    <row r="1" spans="1:27" ht="14.25" customHeight="1" x14ac:dyDescent="0.25">
      <c r="Y1" s="5"/>
      <c r="Z1" s="5"/>
      <c r="AA1" s="5"/>
    </row>
    <row r="2" spans="1:27" ht="14.25" customHeight="1" x14ac:dyDescent="0.25">
      <c r="Y2" s="5"/>
      <c r="Z2" s="5"/>
      <c r="AA2" s="5"/>
    </row>
    <row r="3" spans="1:27" ht="14.25" customHeight="1" x14ac:dyDescent="0.25">
      <c r="Y3" s="5"/>
      <c r="Z3" s="5"/>
      <c r="AA3" s="5"/>
    </row>
    <row r="4" spans="1:27" ht="14.25" customHeight="1" x14ac:dyDescent="0.25">
      <c r="Y4" s="5"/>
      <c r="Z4" s="5"/>
      <c r="AA4" s="5"/>
    </row>
    <row r="5" spans="1:27" ht="14.25" customHeight="1" x14ac:dyDescent="0.25">
      <c r="C5" s="7"/>
      <c r="Y5" s="5"/>
      <c r="Z5" s="5"/>
      <c r="AA5" s="5"/>
    </row>
    <row r="6" spans="1:27" s="1" customFormat="1" ht="14.25" customHeight="1" x14ac:dyDescent="0.25">
      <c r="A6" s="3"/>
      <c r="B6" s="85" t="s">
        <v>265</v>
      </c>
      <c r="C6" s="27" t="s">
        <v>2</v>
      </c>
      <c r="D6" s="27" t="s">
        <v>60</v>
      </c>
      <c r="E6" s="27" t="s">
        <v>61</v>
      </c>
      <c r="F6" s="28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</row>
    <row r="7" spans="1:27" ht="14.25" customHeight="1" x14ac:dyDescent="0.25">
      <c r="B7" s="57" t="s">
        <v>210</v>
      </c>
      <c r="C7" s="58">
        <v>1682.3109999999999</v>
      </c>
      <c r="D7" s="58">
        <v>1386.9290000000001</v>
      </c>
      <c r="E7" s="58">
        <v>1529.653</v>
      </c>
      <c r="F7" s="58">
        <v>1795.6420000000001</v>
      </c>
      <c r="G7" s="58">
        <v>1568.1590000000001</v>
      </c>
      <c r="H7" s="58">
        <v>1251.673</v>
      </c>
      <c r="I7" s="58">
        <v>1522.048</v>
      </c>
      <c r="J7" s="58">
        <v>1666.354</v>
      </c>
      <c r="K7" s="58">
        <v>1237.097</v>
      </c>
      <c r="L7" s="58">
        <v>1619.49</v>
      </c>
      <c r="M7" s="58">
        <v>1643.453</v>
      </c>
      <c r="N7" s="111">
        <v>1459.489</v>
      </c>
      <c r="O7" s="111">
        <v>909.43899999999996</v>
      </c>
      <c r="P7" s="111">
        <v>876.24</v>
      </c>
      <c r="Q7" s="111">
        <v>1688.961</v>
      </c>
      <c r="R7" s="111">
        <v>1356.951</v>
      </c>
      <c r="S7" s="111">
        <v>1018.4930000000001</v>
      </c>
      <c r="T7" s="111">
        <v>1386.6310000000001</v>
      </c>
      <c r="U7" s="111">
        <v>1548.116</v>
      </c>
      <c r="V7" s="111">
        <v>1620.6759999999999</v>
      </c>
      <c r="W7" s="111">
        <v>1223.731</v>
      </c>
      <c r="X7" s="111">
        <v>1689.6780000000001</v>
      </c>
      <c r="Y7" s="111">
        <v>1762.1010000000001</v>
      </c>
      <c r="Z7" s="111">
        <v>2088.299</v>
      </c>
      <c r="AA7" s="111">
        <v>1415.77</v>
      </c>
    </row>
    <row r="8" spans="1:27" ht="14.25" customHeight="1" x14ac:dyDescent="0.25">
      <c r="B8" s="41" t="s">
        <v>211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</row>
    <row r="9" spans="1:27" ht="14.25" customHeight="1" x14ac:dyDescent="0.25">
      <c r="B9" s="88" t="s">
        <v>226</v>
      </c>
      <c r="C9" s="34">
        <v>2588.373</v>
      </c>
      <c r="D9" s="34">
        <v>2637.1970000000001</v>
      </c>
      <c r="E9" s="34">
        <v>2704.9659999999999</v>
      </c>
      <c r="F9" s="34">
        <v>2989.2559999999999</v>
      </c>
      <c r="G9" s="34">
        <v>2744.69</v>
      </c>
      <c r="H9" s="34">
        <v>2777.4189999999999</v>
      </c>
      <c r="I9" s="34">
        <v>2783.04</v>
      </c>
      <c r="J9" s="34">
        <v>2922.3490000000002</v>
      </c>
      <c r="K9" s="34">
        <v>2905.2869999999998</v>
      </c>
      <c r="L9" s="34">
        <v>3013.431</v>
      </c>
      <c r="M9" s="34">
        <v>3053.3609999999999</v>
      </c>
      <c r="N9" s="110">
        <v>3066.252</v>
      </c>
      <c r="O9" s="110">
        <v>3074.1120000000001</v>
      </c>
      <c r="P9" s="110">
        <v>3096.9650000000001</v>
      </c>
      <c r="Q9" s="110">
        <v>3225.5729999999999</v>
      </c>
      <c r="R9" s="110">
        <v>3263.223</v>
      </c>
      <c r="S9" s="110">
        <v>3260.346</v>
      </c>
      <c r="T9" s="110">
        <v>3206.8879999999999</v>
      </c>
      <c r="U9" s="110">
        <v>3418.047</v>
      </c>
      <c r="V9" s="110">
        <v>3504.2919999999999</v>
      </c>
      <c r="W9" s="110">
        <v>3366.3270000000002</v>
      </c>
      <c r="X9" s="110">
        <v>3413.9110000000001</v>
      </c>
      <c r="Y9" s="110">
        <v>3660.9160000000002</v>
      </c>
      <c r="Z9" s="110">
        <v>3761.1309999999994</v>
      </c>
      <c r="AA9" s="110">
        <v>3714.9760000000001</v>
      </c>
    </row>
    <row r="10" spans="1:27" ht="14.25" customHeight="1" x14ac:dyDescent="0.25">
      <c r="B10" s="88" t="s">
        <v>225</v>
      </c>
      <c r="C10" s="34">
        <v>-20.042000000000002</v>
      </c>
      <c r="D10" s="34">
        <v>8.9860000000000007</v>
      </c>
      <c r="E10" s="34">
        <v>10.398999999999999</v>
      </c>
      <c r="F10" s="34">
        <v>-4.6139999999999999</v>
      </c>
      <c r="G10" s="34">
        <v>22.600999999999999</v>
      </c>
      <c r="H10" s="34">
        <v>-19.687000000000001</v>
      </c>
      <c r="I10" s="34">
        <v>16.248999999999999</v>
      </c>
      <c r="J10" s="34">
        <v>-25.701000000000001</v>
      </c>
      <c r="K10" s="34">
        <v>-6.0780000000000003</v>
      </c>
      <c r="L10" s="34">
        <v>21.338000000000001</v>
      </c>
      <c r="M10" s="34">
        <v>2.887</v>
      </c>
      <c r="N10" s="110">
        <v>-23.202999999999999</v>
      </c>
      <c r="O10" s="110">
        <v>40.451000000000001</v>
      </c>
      <c r="P10" s="110">
        <v>-33.418999999999997</v>
      </c>
      <c r="Q10" s="110">
        <v>13.54</v>
      </c>
      <c r="R10" s="110">
        <v>179.053</v>
      </c>
      <c r="S10" s="110">
        <v>11.449</v>
      </c>
      <c r="T10" s="110">
        <v>23.536000000000001</v>
      </c>
      <c r="U10" s="110">
        <v>-11.077999999999999</v>
      </c>
      <c r="V10" s="110">
        <v>33.929000000000002</v>
      </c>
      <c r="W10" s="110">
        <v>-5.3150000000000004</v>
      </c>
      <c r="X10" s="110">
        <v>-38.148000000000003</v>
      </c>
      <c r="Y10" s="110">
        <v>4.0090000000000003</v>
      </c>
      <c r="Z10" s="110">
        <v>-26.890999999999998</v>
      </c>
      <c r="AA10" s="110">
        <v>40.265000000000001</v>
      </c>
    </row>
    <row r="11" spans="1:27" ht="14.25" customHeight="1" x14ac:dyDescent="0.25">
      <c r="B11" s="88" t="s">
        <v>224</v>
      </c>
      <c r="C11" s="34">
        <v>101.48399999999999</v>
      </c>
      <c r="D11" s="34">
        <v>177.441</v>
      </c>
      <c r="E11" s="34">
        <v>180.84700000000001</v>
      </c>
      <c r="F11" s="34">
        <v>59.061</v>
      </c>
      <c r="G11" s="34">
        <v>89.742000000000004</v>
      </c>
      <c r="H11" s="34">
        <v>173.08699999999999</v>
      </c>
      <c r="I11" s="34">
        <v>127.17100000000001</v>
      </c>
      <c r="J11" s="34">
        <v>116.056</v>
      </c>
      <c r="K11" s="34">
        <v>84.551000000000002</v>
      </c>
      <c r="L11" s="34">
        <v>523.654</v>
      </c>
      <c r="M11" s="34">
        <v>97.325000000000003</v>
      </c>
      <c r="N11" s="110">
        <v>117.727</v>
      </c>
      <c r="O11" s="110">
        <v>190.244</v>
      </c>
      <c r="P11" s="110">
        <v>189.54</v>
      </c>
      <c r="Q11" s="110">
        <v>249.85499999999999</v>
      </c>
      <c r="R11" s="110">
        <v>131.489</v>
      </c>
      <c r="S11" s="110">
        <v>152.22200000000001</v>
      </c>
      <c r="T11" s="110">
        <v>179.10599999999999</v>
      </c>
      <c r="U11" s="110">
        <v>114.08499999999999</v>
      </c>
      <c r="V11" s="110">
        <v>138.499</v>
      </c>
      <c r="W11" s="110">
        <v>225.59200000000001</v>
      </c>
      <c r="X11" s="110">
        <v>-148.124</v>
      </c>
      <c r="Y11" s="110">
        <v>75.302999999999969</v>
      </c>
      <c r="Z11" s="110">
        <v>-214.04399999999998</v>
      </c>
      <c r="AA11" s="110">
        <v>128.173</v>
      </c>
    </row>
    <row r="12" spans="1:27" ht="14.25" customHeight="1" x14ac:dyDescent="0.25">
      <c r="B12" s="88" t="s">
        <v>223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-358.43900000000002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</row>
    <row r="13" spans="1:27" ht="14.25" customHeight="1" x14ac:dyDescent="0.25">
      <c r="B13" s="88" t="s">
        <v>222</v>
      </c>
      <c r="C13" s="34">
        <v>5.3999999999999999E-2</v>
      </c>
      <c r="D13" s="34">
        <v>-0.114</v>
      </c>
      <c r="E13" s="34">
        <v>0.77400000000000002</v>
      </c>
      <c r="F13" s="34">
        <v>-1.466</v>
      </c>
      <c r="G13" s="34">
        <v>-0.55800000000000005</v>
      </c>
      <c r="H13" s="34">
        <v>-0.77200000000000002</v>
      </c>
      <c r="I13" s="34">
        <v>0.27700000000000002</v>
      </c>
      <c r="J13" s="34">
        <v>0.31900000000000001</v>
      </c>
      <c r="K13" s="34">
        <v>-1.976</v>
      </c>
      <c r="L13" s="34">
        <v>-0.95499999999999996</v>
      </c>
      <c r="M13" s="34">
        <v>-120.995</v>
      </c>
      <c r="N13" s="110">
        <v>6.6639999999999997</v>
      </c>
      <c r="O13" s="110">
        <v>3.7850000000000001</v>
      </c>
      <c r="P13" s="110">
        <v>4.0839999999999996</v>
      </c>
      <c r="Q13" s="110">
        <v>5.3209999999999997</v>
      </c>
      <c r="R13" s="110">
        <v>10.552</v>
      </c>
      <c r="S13" s="110">
        <v>6.2089999999999996</v>
      </c>
      <c r="T13" s="110">
        <v>5.4459999999999997</v>
      </c>
      <c r="U13" s="110">
        <v>3.0230000000000001</v>
      </c>
      <c r="V13" s="110">
        <v>-3.968</v>
      </c>
      <c r="W13" s="110">
        <v>0.11799999999999999</v>
      </c>
      <c r="X13" s="110">
        <v>-0.29699999999999999</v>
      </c>
      <c r="Y13" s="110">
        <v>-2.1940000000000004</v>
      </c>
      <c r="Z13" s="110">
        <v>6.7240000000000002</v>
      </c>
      <c r="AA13" s="110">
        <v>3.7040000000000002</v>
      </c>
    </row>
    <row r="14" spans="1:27" ht="14.25" customHeight="1" x14ac:dyDescent="0.25">
      <c r="B14" s="88" t="s">
        <v>221</v>
      </c>
      <c r="C14" s="34">
        <v>-25.788</v>
      </c>
      <c r="D14" s="34">
        <v>8.1199999999999992</v>
      </c>
      <c r="E14" s="34">
        <v>-158.22399999999999</v>
      </c>
      <c r="F14" s="34">
        <v>-153.71100000000001</v>
      </c>
      <c r="G14" s="34">
        <v>-105.133</v>
      </c>
      <c r="H14" s="34">
        <v>-1.89</v>
      </c>
      <c r="I14" s="34">
        <v>-34.281999999999996</v>
      </c>
      <c r="J14" s="34">
        <v>-318.45299999999997</v>
      </c>
      <c r="K14" s="34">
        <v>-71.510000000000005</v>
      </c>
      <c r="L14" s="34">
        <v>-160.965</v>
      </c>
      <c r="M14" s="34">
        <v>-206.01</v>
      </c>
      <c r="N14" s="110">
        <v>-409.38</v>
      </c>
      <c r="O14" s="110">
        <v>-173.142</v>
      </c>
      <c r="P14" s="110">
        <v>-166.30699999999999</v>
      </c>
      <c r="Q14" s="110">
        <v>-179.56</v>
      </c>
      <c r="R14" s="110">
        <v>-189.46600000000001</v>
      </c>
      <c r="S14" s="110">
        <v>-105.517</v>
      </c>
      <c r="T14" s="110">
        <v>-104.503</v>
      </c>
      <c r="U14" s="110">
        <v>-86.902000000000001</v>
      </c>
      <c r="V14" s="110">
        <v>-106.413</v>
      </c>
      <c r="W14" s="110">
        <v>-51.603999999999999</v>
      </c>
      <c r="X14" s="110">
        <v>-37.247999999999998</v>
      </c>
      <c r="Y14" s="110">
        <v>-106.49000000000001</v>
      </c>
      <c r="Z14" s="110">
        <v>-209.74600000000001</v>
      </c>
      <c r="AA14" s="110">
        <v>-28.003</v>
      </c>
    </row>
    <row r="15" spans="1:27" ht="14.25" customHeight="1" x14ac:dyDescent="0.25">
      <c r="B15" s="88" t="s">
        <v>220</v>
      </c>
      <c r="C15" s="34">
        <v>426.00900000000001</v>
      </c>
      <c r="D15" s="34">
        <v>397.221</v>
      </c>
      <c r="E15" s="34">
        <v>442.37299999999999</v>
      </c>
      <c r="F15" s="34">
        <v>416.745</v>
      </c>
      <c r="G15" s="34">
        <v>454.726</v>
      </c>
      <c r="H15" s="34">
        <v>530.66700000000003</v>
      </c>
      <c r="I15" s="34">
        <v>375.34800000000001</v>
      </c>
      <c r="J15" s="34">
        <v>379.61700000000002</v>
      </c>
      <c r="K15" s="34">
        <v>363.90199999999999</v>
      </c>
      <c r="L15" s="34">
        <v>379.73200000000003</v>
      </c>
      <c r="M15" s="34">
        <v>369.69200000000001</v>
      </c>
      <c r="N15" s="110">
        <v>322.96199999999999</v>
      </c>
      <c r="O15" s="110">
        <v>355.21199999999999</v>
      </c>
      <c r="P15" s="110">
        <v>344.31</v>
      </c>
      <c r="Q15" s="110">
        <v>300.96100000000001</v>
      </c>
      <c r="R15" s="110">
        <v>315.13099999999997</v>
      </c>
      <c r="S15" s="110">
        <v>353.447</v>
      </c>
      <c r="T15" s="110">
        <v>379.57</v>
      </c>
      <c r="U15" s="110">
        <v>291.029</v>
      </c>
      <c r="V15" s="110">
        <v>338.63200000000001</v>
      </c>
      <c r="W15" s="110">
        <v>398.30200000000002</v>
      </c>
      <c r="X15" s="110">
        <v>384.38499999999999</v>
      </c>
      <c r="Y15" s="110">
        <v>360.00699999999995</v>
      </c>
      <c r="Z15" s="110">
        <v>380.56899999999996</v>
      </c>
      <c r="AA15" s="110">
        <v>384.05700000000002</v>
      </c>
    </row>
    <row r="16" spans="1:27" ht="14.25" customHeight="1" x14ac:dyDescent="0.25">
      <c r="B16" s="88" t="s">
        <v>219</v>
      </c>
      <c r="C16" s="34">
        <v>-63.148000000000003</v>
      </c>
      <c r="D16" s="34">
        <v>-133.392</v>
      </c>
      <c r="E16" s="34">
        <v>183.488</v>
      </c>
      <c r="F16" s="34">
        <v>-103.66500000000001</v>
      </c>
      <c r="G16" s="34">
        <v>40.228999999999999</v>
      </c>
      <c r="H16" s="34">
        <v>0.71499999999999997</v>
      </c>
      <c r="I16" s="34">
        <v>283.33999999999997</v>
      </c>
      <c r="J16" s="34">
        <v>-231.92599999999999</v>
      </c>
      <c r="K16" s="34">
        <v>91.602000000000004</v>
      </c>
      <c r="L16" s="34">
        <v>86.724000000000004</v>
      </c>
      <c r="M16" s="34">
        <v>230.18899999999999</v>
      </c>
      <c r="N16" s="110">
        <v>-114.58</v>
      </c>
      <c r="O16" s="110">
        <v>348.25900000000001</v>
      </c>
      <c r="P16" s="110">
        <v>99.438000000000002</v>
      </c>
      <c r="Q16" s="110">
        <v>-34.179000000000002</v>
      </c>
      <c r="R16" s="110">
        <v>-162.40199999999999</v>
      </c>
      <c r="S16" s="110">
        <v>132.54599999999999</v>
      </c>
      <c r="T16" s="110">
        <v>188.35</v>
      </c>
      <c r="U16" s="110">
        <v>-85.468999999999994</v>
      </c>
      <c r="V16" s="110">
        <v>-211.107</v>
      </c>
      <c r="W16" s="110">
        <v>221.2</v>
      </c>
      <c r="X16" s="110">
        <v>93.635999999999996</v>
      </c>
      <c r="Y16" s="110">
        <v>-116.85900000000001</v>
      </c>
      <c r="Z16" s="110">
        <v>-104.928</v>
      </c>
      <c r="AA16" s="110">
        <v>70.95</v>
      </c>
    </row>
    <row r="17" spans="2:27" ht="14.25" customHeight="1" x14ac:dyDescent="0.25">
      <c r="B17" s="88" t="s">
        <v>218</v>
      </c>
      <c r="C17" s="34">
        <v>-13.795999999999999</v>
      </c>
      <c r="D17" s="34">
        <v>-29.111999999999998</v>
      </c>
      <c r="E17" s="34">
        <v>-17.459</v>
      </c>
      <c r="F17" s="34">
        <v>-35.621000000000002</v>
      </c>
      <c r="G17" s="34">
        <v>-37.497999999999998</v>
      </c>
      <c r="H17" s="34">
        <v>-33.823999999999998</v>
      </c>
      <c r="I17" s="34">
        <v>-76.721999999999994</v>
      </c>
      <c r="J17" s="34">
        <v>154.55199999999999</v>
      </c>
      <c r="K17" s="34">
        <v>6.173</v>
      </c>
      <c r="L17" s="34">
        <v>15.691000000000001</v>
      </c>
      <c r="M17" s="34">
        <v>20.934000000000001</v>
      </c>
      <c r="N17" s="110">
        <v>-4.3570000000000002</v>
      </c>
      <c r="O17" s="110">
        <v>11.975</v>
      </c>
      <c r="P17" s="110">
        <v>1.0389999999999999</v>
      </c>
      <c r="Q17" s="110">
        <v>11.849</v>
      </c>
      <c r="R17" s="110">
        <v>9.8089999999999993</v>
      </c>
      <c r="S17" s="110">
        <v>7.7409999999999997</v>
      </c>
      <c r="T17" s="110">
        <v>22.026</v>
      </c>
      <c r="U17" s="110">
        <v>20.306000000000001</v>
      </c>
      <c r="V17" s="110">
        <v>17.675000000000001</v>
      </c>
      <c r="W17" s="110">
        <v>13.302</v>
      </c>
      <c r="X17" s="110">
        <v>16.187000000000001</v>
      </c>
      <c r="Y17" s="110">
        <v>12.425000000000001</v>
      </c>
      <c r="Z17" s="110">
        <v>-1.8000000000000682E-2</v>
      </c>
      <c r="AA17" s="110">
        <v>11.337</v>
      </c>
    </row>
    <row r="18" spans="2:27" ht="14.25" customHeight="1" x14ac:dyDescent="0.25">
      <c r="B18" s="88" t="s">
        <v>217</v>
      </c>
      <c r="C18" s="34">
        <v>14.909000000000001</v>
      </c>
      <c r="D18" s="34">
        <v>14.913</v>
      </c>
      <c r="E18" s="34">
        <v>14.959</v>
      </c>
      <c r="F18" s="34">
        <v>11.231</v>
      </c>
      <c r="G18" s="34">
        <v>15.698</v>
      </c>
      <c r="H18" s="34">
        <v>18.911000000000001</v>
      </c>
      <c r="I18" s="34">
        <v>14.866</v>
      </c>
      <c r="J18" s="34">
        <v>39.012</v>
      </c>
      <c r="K18" s="34">
        <v>15.772</v>
      </c>
      <c r="L18" s="34">
        <v>15.772</v>
      </c>
      <c r="M18" s="34">
        <v>15.772</v>
      </c>
      <c r="N18" s="110">
        <v>22.832000000000001</v>
      </c>
      <c r="O18" s="110">
        <v>10.609</v>
      </c>
      <c r="P18" s="110">
        <v>10.608000000000001</v>
      </c>
      <c r="Q18" s="110">
        <v>10.608000000000001</v>
      </c>
      <c r="R18" s="110">
        <v>1.95</v>
      </c>
      <c r="S18" s="110">
        <v>14.159000000000001</v>
      </c>
      <c r="T18" s="110">
        <v>14.16</v>
      </c>
      <c r="U18" s="110">
        <v>14.16</v>
      </c>
      <c r="V18" s="110">
        <v>24.254000000000001</v>
      </c>
      <c r="W18" s="110">
        <v>19.030999999999999</v>
      </c>
      <c r="X18" s="110">
        <v>19.03</v>
      </c>
      <c r="Y18" s="110">
        <v>19.032000000000004</v>
      </c>
      <c r="Z18" s="110">
        <v>27.257999999999996</v>
      </c>
      <c r="AA18" s="110">
        <v>18.779</v>
      </c>
    </row>
    <row r="19" spans="2:27" ht="14.25" customHeight="1" x14ac:dyDescent="0.25">
      <c r="B19" s="88" t="s">
        <v>212</v>
      </c>
      <c r="C19" s="34">
        <v>157.49100000000001</v>
      </c>
      <c r="D19" s="34">
        <v>171.51900000000001</v>
      </c>
      <c r="E19" s="34">
        <v>150.905</v>
      </c>
      <c r="F19" s="34">
        <v>145.565</v>
      </c>
      <c r="G19" s="34">
        <v>146.62799999999999</v>
      </c>
      <c r="H19" s="34">
        <v>263.12</v>
      </c>
      <c r="I19" s="34">
        <v>149.053</v>
      </c>
      <c r="J19" s="34">
        <v>115.104</v>
      </c>
      <c r="K19" s="34">
        <v>-24.329000000000001</v>
      </c>
      <c r="L19" s="34">
        <v>875.28300000000002</v>
      </c>
      <c r="M19" s="34">
        <v>85.481999999999999</v>
      </c>
      <c r="N19" s="110">
        <v>129.58600000000001</v>
      </c>
      <c r="O19" s="110">
        <v>149.523</v>
      </c>
      <c r="P19" s="110">
        <v>179.93100000000001</v>
      </c>
      <c r="Q19" s="110">
        <v>319.47000000000003</v>
      </c>
      <c r="R19" s="110">
        <v>4.7619999999999996</v>
      </c>
      <c r="S19" s="110">
        <v>157.036</v>
      </c>
      <c r="T19" s="110">
        <v>228.69499999999999</v>
      </c>
      <c r="U19" s="110">
        <v>167.37</v>
      </c>
      <c r="V19" s="110">
        <v>108.642</v>
      </c>
      <c r="W19" s="110">
        <v>169.89599999999999</v>
      </c>
      <c r="X19" s="110">
        <v>160.964</v>
      </c>
      <c r="Y19" s="110">
        <v>143.40999999999997</v>
      </c>
      <c r="Z19" s="110">
        <v>-152.334</v>
      </c>
      <c r="AA19" s="110">
        <v>182.22</v>
      </c>
    </row>
    <row r="20" spans="2:27" ht="14.25" customHeight="1" x14ac:dyDescent="0.25">
      <c r="B20" s="88" t="s">
        <v>213</v>
      </c>
      <c r="C20" s="34">
        <v>194.90100000000001</v>
      </c>
      <c r="D20" s="34">
        <v>193.27699999999999</v>
      </c>
      <c r="E20" s="34">
        <v>232.809</v>
      </c>
      <c r="F20" s="34">
        <v>161.934</v>
      </c>
      <c r="G20" s="34">
        <v>139.47300000000001</v>
      </c>
      <c r="H20" s="34">
        <v>159.27199999999999</v>
      </c>
      <c r="I20" s="34">
        <v>103.35899999999999</v>
      </c>
      <c r="J20" s="34">
        <v>249.392</v>
      </c>
      <c r="K20" s="34">
        <v>188.392</v>
      </c>
      <c r="L20" s="34">
        <v>214.024</v>
      </c>
      <c r="M20" s="34">
        <v>223.44200000000001</v>
      </c>
      <c r="N20" s="110">
        <v>314.90800000000002</v>
      </c>
      <c r="O20" s="110">
        <v>484.65</v>
      </c>
      <c r="P20" s="110">
        <v>477.45800000000003</v>
      </c>
      <c r="Q20" s="110">
        <v>508.03399999999999</v>
      </c>
      <c r="R20" s="110">
        <v>380.14400000000001</v>
      </c>
      <c r="S20" s="110">
        <v>583.49199999999996</v>
      </c>
      <c r="T20" s="110">
        <v>430.05799999999999</v>
      </c>
      <c r="U20" s="110">
        <v>590.54200000000003</v>
      </c>
      <c r="V20" s="110">
        <v>488.09199999999998</v>
      </c>
      <c r="W20" s="110">
        <v>542.38099999999997</v>
      </c>
      <c r="X20" s="110">
        <v>537.99800000000005</v>
      </c>
      <c r="Y20" s="110">
        <v>492.78600000000006</v>
      </c>
      <c r="Z20" s="110">
        <v>-49.902000000000044</v>
      </c>
      <c r="AA20" s="110">
        <v>576.54899999999998</v>
      </c>
    </row>
    <row r="21" spans="2:27" ht="14.25" customHeight="1" x14ac:dyDescent="0.25">
      <c r="B21" s="88" t="s">
        <v>215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-277.50700000000001</v>
      </c>
      <c r="V21" s="110">
        <v>33.277999999999999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</row>
    <row r="22" spans="2:27" ht="14.25" customHeight="1" x14ac:dyDescent="0.25">
      <c r="B22" s="88" t="s">
        <v>216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-7.6710000000000003</v>
      </c>
      <c r="M22" s="34">
        <v>-14.33</v>
      </c>
      <c r="N22" s="110">
        <v>-6.899</v>
      </c>
      <c r="O22" s="110">
        <v>-0.218</v>
      </c>
      <c r="P22" s="110">
        <v>-7.9180000000000001</v>
      </c>
      <c r="Q22" s="110">
        <v>-5.6000000000000001E-2</v>
      </c>
      <c r="R22" s="110">
        <v>-1.619</v>
      </c>
      <c r="S22" s="110">
        <v>-0.98299999999999998</v>
      </c>
      <c r="T22" s="110">
        <v>-18.341999999999999</v>
      </c>
      <c r="U22" s="110">
        <v>57.113</v>
      </c>
      <c r="V22" s="110">
        <v>-377.822</v>
      </c>
      <c r="W22" s="110">
        <v>0</v>
      </c>
      <c r="X22" s="110">
        <v>0</v>
      </c>
      <c r="Y22" s="110">
        <v>0</v>
      </c>
      <c r="Z22" s="110">
        <v>-15.881</v>
      </c>
      <c r="AA22" s="110">
        <v>0</v>
      </c>
    </row>
    <row r="23" spans="2:27" ht="14.25" customHeight="1" x14ac:dyDescent="0.25">
      <c r="B23" s="88" t="s">
        <v>69</v>
      </c>
      <c r="C23" s="34">
        <v>-68.197999999999993</v>
      </c>
      <c r="D23" s="34">
        <v>-9.1010000000000009</v>
      </c>
      <c r="E23" s="34">
        <v>-0.21199999999999999</v>
      </c>
      <c r="F23" s="34">
        <v>-65.697000000000003</v>
      </c>
      <c r="G23" s="34">
        <v>-1.476</v>
      </c>
      <c r="H23" s="34">
        <v>-1.9790000000000001</v>
      </c>
      <c r="I23" s="34">
        <v>-41.783000000000001</v>
      </c>
      <c r="J23" s="34">
        <v>-3.0510000000000002</v>
      </c>
      <c r="K23" s="34">
        <v>-7.67</v>
      </c>
      <c r="L23" s="34">
        <v>-6.6609999999999996</v>
      </c>
      <c r="M23" s="34">
        <v>8.9960000000000004</v>
      </c>
      <c r="N23" s="110">
        <v>5.335</v>
      </c>
      <c r="O23" s="110">
        <v>1E-3</v>
      </c>
      <c r="P23" s="110">
        <v>-1E-3</v>
      </c>
      <c r="Q23" s="110">
        <v>0</v>
      </c>
      <c r="R23" s="110">
        <v>0.377</v>
      </c>
      <c r="S23" s="110">
        <v>-13.289</v>
      </c>
      <c r="T23" s="110">
        <v>0.80700000000000005</v>
      </c>
      <c r="U23" s="110">
        <v>-5.0000000000000001E-3</v>
      </c>
      <c r="V23" s="110">
        <v>-26.402000000000001</v>
      </c>
      <c r="W23" s="110">
        <v>-1.1080000000000001</v>
      </c>
      <c r="X23" s="110">
        <v>3.22</v>
      </c>
      <c r="Y23" s="110">
        <v>-2.7960000000000003</v>
      </c>
      <c r="Z23" s="110">
        <v>1.8880000000000001</v>
      </c>
      <c r="AA23" s="110">
        <v>-41.362000000000002</v>
      </c>
    </row>
    <row r="24" spans="2:27" ht="14.25" customHeight="1" x14ac:dyDescent="0.25">
      <c r="B24" s="88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</row>
    <row r="25" spans="2:27" ht="14.25" customHeight="1" x14ac:dyDescent="0.25">
      <c r="B25" s="79" t="s">
        <v>214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</row>
    <row r="26" spans="2:27" ht="14.25" customHeight="1" x14ac:dyDescent="0.25">
      <c r="B26" s="88" t="s">
        <v>248</v>
      </c>
      <c r="C26" s="34">
        <v>-702.33600000000001</v>
      </c>
      <c r="D26" s="34">
        <v>-641.84</v>
      </c>
      <c r="E26" s="34">
        <v>-538.92899999999997</v>
      </c>
      <c r="F26" s="34">
        <v>-195.696</v>
      </c>
      <c r="G26" s="34">
        <v>-430.471</v>
      </c>
      <c r="H26" s="34">
        <v>-109.325</v>
      </c>
      <c r="I26" s="34">
        <v>-418.38900000000001</v>
      </c>
      <c r="J26" s="34">
        <v>-184.78800000000001</v>
      </c>
      <c r="K26" s="34">
        <v>-334.67</v>
      </c>
      <c r="L26" s="34">
        <v>-131.21600000000001</v>
      </c>
      <c r="M26" s="34">
        <v>-449.33100000000002</v>
      </c>
      <c r="N26" s="110">
        <v>-489.71699999999998</v>
      </c>
      <c r="O26" s="110">
        <v>-431.60599999999999</v>
      </c>
      <c r="P26" s="110">
        <v>-292.49599999999998</v>
      </c>
      <c r="Q26" s="110">
        <v>289.32799999999997</v>
      </c>
      <c r="R26" s="110">
        <v>-419.548</v>
      </c>
      <c r="S26" s="110">
        <v>-113.76</v>
      </c>
      <c r="T26" s="110">
        <v>-431.69200000000001</v>
      </c>
      <c r="U26" s="110">
        <v>-837.56600000000003</v>
      </c>
      <c r="V26" s="110">
        <v>-560.07100000000003</v>
      </c>
      <c r="W26" s="110">
        <v>-530.81399999999996</v>
      </c>
      <c r="X26" s="110">
        <v>-124.614</v>
      </c>
      <c r="Y26" s="110">
        <v>-332.54600000000005</v>
      </c>
      <c r="Z26" s="110">
        <v>-673.78899999999987</v>
      </c>
      <c r="AA26" s="110">
        <v>-508.815</v>
      </c>
    </row>
    <row r="27" spans="2:27" ht="14.25" customHeight="1" x14ac:dyDescent="0.25">
      <c r="B27" s="88" t="s">
        <v>247</v>
      </c>
      <c r="C27" s="34">
        <v>-68.616</v>
      </c>
      <c r="D27" s="34">
        <v>-5.7670000000000003</v>
      </c>
      <c r="E27" s="34">
        <v>-69.158000000000001</v>
      </c>
      <c r="F27" s="34">
        <v>127.69799999999999</v>
      </c>
      <c r="G27" s="34">
        <v>-108.72499999999999</v>
      </c>
      <c r="H27" s="34">
        <v>138.399</v>
      </c>
      <c r="I27" s="34">
        <v>175.631</v>
      </c>
      <c r="J27" s="34">
        <v>-267.08800000000002</v>
      </c>
      <c r="K27" s="34">
        <v>-385.29300000000001</v>
      </c>
      <c r="L27" s="34">
        <v>320.90600000000001</v>
      </c>
      <c r="M27" s="34">
        <v>59.389000000000003</v>
      </c>
      <c r="N27" s="110">
        <v>-40.167999999999999</v>
      </c>
      <c r="O27" s="110">
        <v>-168.82300000000001</v>
      </c>
      <c r="P27" s="110">
        <v>-5.2839999999999998</v>
      </c>
      <c r="Q27" s="110">
        <v>18.088000000000001</v>
      </c>
      <c r="R27" s="110">
        <v>-23.594000000000001</v>
      </c>
      <c r="S27" s="110">
        <v>-349.93200000000002</v>
      </c>
      <c r="T27" s="110">
        <v>349.07600000000002</v>
      </c>
      <c r="U27" s="110">
        <v>-147.84700000000001</v>
      </c>
      <c r="V27" s="110">
        <v>47.865000000000002</v>
      </c>
      <c r="W27" s="110">
        <v>-222.12100000000001</v>
      </c>
      <c r="X27" s="110">
        <v>-10.226000000000001</v>
      </c>
      <c r="Y27" s="110">
        <v>-182.64599999999999</v>
      </c>
      <c r="Z27" s="110">
        <v>103.75599999999997</v>
      </c>
      <c r="AA27" s="110">
        <v>-117.107</v>
      </c>
    </row>
    <row r="28" spans="2:27" ht="14.25" customHeight="1" x14ac:dyDescent="0.25">
      <c r="B28" s="88" t="s">
        <v>246</v>
      </c>
      <c r="C28" s="34">
        <v>183.864</v>
      </c>
      <c r="D28" s="34">
        <v>-177.94800000000001</v>
      </c>
      <c r="E28" s="34">
        <v>76.575000000000003</v>
      </c>
      <c r="F28" s="34">
        <v>5.0590000000000002</v>
      </c>
      <c r="G28" s="34">
        <v>605.57899999999995</v>
      </c>
      <c r="H28" s="34">
        <v>-1003.128</v>
      </c>
      <c r="I28" s="34">
        <v>-248.864</v>
      </c>
      <c r="J28" s="34">
        <v>2333.806</v>
      </c>
      <c r="K28" s="34">
        <v>-226.09200000000001</v>
      </c>
      <c r="L28" s="34">
        <v>-2035.241</v>
      </c>
      <c r="M28" s="34">
        <v>113.578</v>
      </c>
      <c r="N28" s="110">
        <v>-219.24299999999999</v>
      </c>
      <c r="O28" s="110">
        <v>-416.40499999999997</v>
      </c>
      <c r="P28" s="110">
        <v>703.97799999999995</v>
      </c>
      <c r="Q28" s="110">
        <v>-658.68</v>
      </c>
      <c r="R28" s="110">
        <v>-260.42099999999999</v>
      </c>
      <c r="S28" s="110">
        <v>-271.53699999999998</v>
      </c>
      <c r="T28" s="110">
        <v>134.20400000000001</v>
      </c>
      <c r="U28" s="110">
        <v>-127.51900000000001</v>
      </c>
      <c r="V28" s="110">
        <v>-111.47799999999999</v>
      </c>
      <c r="W28" s="110">
        <v>-19.835999999999999</v>
      </c>
      <c r="X28" s="110">
        <v>-145.398</v>
      </c>
      <c r="Y28" s="110">
        <v>-191.90000000000003</v>
      </c>
      <c r="Z28" s="110">
        <v>-87.58299999999997</v>
      </c>
      <c r="AA28" s="110">
        <v>-112.65</v>
      </c>
    </row>
    <row r="29" spans="2:27" ht="14.25" customHeight="1" x14ac:dyDescent="0.25">
      <c r="B29" s="88" t="s">
        <v>245</v>
      </c>
      <c r="C29" s="34">
        <v>-603.16200000000003</v>
      </c>
      <c r="D29" s="34">
        <v>40.466999999999999</v>
      </c>
      <c r="E29" s="34">
        <v>368.09899999999999</v>
      </c>
      <c r="F29" s="34">
        <v>5.9550000000000001</v>
      </c>
      <c r="G29" s="34">
        <v>-40.173999999999999</v>
      </c>
      <c r="H29" s="34">
        <v>290.12900000000002</v>
      </c>
      <c r="I29" s="34">
        <v>-275.91699999999997</v>
      </c>
      <c r="J29" s="34">
        <v>-120.46299999999999</v>
      </c>
      <c r="K29" s="34">
        <v>-383.74400000000003</v>
      </c>
      <c r="L29" s="34">
        <v>-66.87</v>
      </c>
      <c r="M29" s="34">
        <v>79.123000000000005</v>
      </c>
      <c r="N29" s="110">
        <v>-21.841999999999999</v>
      </c>
      <c r="O29" s="110">
        <v>-527.06899999999996</v>
      </c>
      <c r="P29" s="110">
        <v>48.654000000000003</v>
      </c>
      <c r="Q29" s="110">
        <v>-45.984999999999999</v>
      </c>
      <c r="R29" s="110">
        <v>40.689</v>
      </c>
      <c r="S29" s="110">
        <v>-539.04999999999995</v>
      </c>
      <c r="T29" s="110">
        <v>95.811000000000007</v>
      </c>
      <c r="U29" s="110">
        <v>-11.56</v>
      </c>
      <c r="V29" s="110">
        <v>-18.460999999999999</v>
      </c>
      <c r="W29" s="110">
        <v>-741.51900000000001</v>
      </c>
      <c r="X29" s="110">
        <v>-313.57400000000001</v>
      </c>
      <c r="Y29" s="110">
        <v>-41.945999999999913</v>
      </c>
      <c r="Z29" s="110">
        <v>44.646999999999935</v>
      </c>
      <c r="AA29" s="110">
        <v>-848.68100000000004</v>
      </c>
    </row>
    <row r="30" spans="2:27" ht="14.25" customHeight="1" x14ac:dyDescent="0.25">
      <c r="B30" s="88" t="s">
        <v>244</v>
      </c>
      <c r="C30" s="34">
        <v>-12.259</v>
      </c>
      <c r="D30" s="34">
        <v>53.423000000000002</v>
      </c>
      <c r="E30" s="34">
        <v>6.0030000000000001</v>
      </c>
      <c r="F30" s="34">
        <v>23.097999999999999</v>
      </c>
      <c r="G30" s="34">
        <v>-77.820999999999998</v>
      </c>
      <c r="H30" s="34">
        <v>-1.9990000000000001</v>
      </c>
      <c r="I30" s="34">
        <v>-7.7679999999999998</v>
      </c>
      <c r="J30" s="34">
        <v>70.471999999999994</v>
      </c>
      <c r="K30" s="34">
        <v>-15.391999999999999</v>
      </c>
      <c r="L30" s="34">
        <v>13.887</v>
      </c>
      <c r="M30" s="34">
        <v>-22.768000000000001</v>
      </c>
      <c r="N30" s="110">
        <v>66.260000000000005</v>
      </c>
      <c r="O30" s="110">
        <v>11.507</v>
      </c>
      <c r="P30" s="110">
        <v>-83.391000000000005</v>
      </c>
      <c r="Q30" s="110">
        <v>113.524</v>
      </c>
      <c r="R30" s="110">
        <v>97.572999999999993</v>
      </c>
      <c r="S30" s="110">
        <v>-63.085000000000001</v>
      </c>
      <c r="T30" s="110">
        <v>39.930999999999997</v>
      </c>
      <c r="U30" s="110">
        <v>50.718000000000004</v>
      </c>
      <c r="V30" s="110">
        <v>34.082000000000001</v>
      </c>
      <c r="W30" s="110">
        <v>-63.832000000000001</v>
      </c>
      <c r="X30" s="110">
        <v>6.02</v>
      </c>
      <c r="Y30" s="110">
        <v>71.332999999999998</v>
      </c>
      <c r="Z30" s="110">
        <v>147.13499999999999</v>
      </c>
      <c r="AA30" s="110">
        <v>-48.234000000000002</v>
      </c>
    </row>
    <row r="31" spans="2:27" ht="14.25" customHeight="1" x14ac:dyDescent="0.25">
      <c r="B31" s="88" t="s">
        <v>243</v>
      </c>
      <c r="C31" s="34">
        <v>-228.374</v>
      </c>
      <c r="D31" s="34">
        <v>137.71700000000001</v>
      </c>
      <c r="E31" s="34">
        <v>85.346000000000004</v>
      </c>
      <c r="F31" s="34">
        <v>-7.992</v>
      </c>
      <c r="G31" s="34">
        <v>-144.262</v>
      </c>
      <c r="H31" s="34">
        <v>273.62799999999999</v>
      </c>
      <c r="I31" s="34">
        <v>137.60599999999999</v>
      </c>
      <c r="J31" s="34">
        <v>-284.72699999999998</v>
      </c>
      <c r="K31" s="34">
        <v>-79.319000000000003</v>
      </c>
      <c r="L31" s="34">
        <v>152.30199999999999</v>
      </c>
      <c r="M31" s="34">
        <v>236.09899999999999</v>
      </c>
      <c r="N31" s="110">
        <v>-167.233</v>
      </c>
      <c r="O31" s="110">
        <v>-144.184</v>
      </c>
      <c r="P31" s="110">
        <v>259.17599999999999</v>
      </c>
      <c r="Q31" s="110">
        <v>83.44</v>
      </c>
      <c r="R31" s="110">
        <v>-13.691000000000001</v>
      </c>
      <c r="S31" s="110">
        <v>-218.982</v>
      </c>
      <c r="T31" s="110">
        <v>246.54499999999999</v>
      </c>
      <c r="U31" s="110">
        <v>168.04</v>
      </c>
      <c r="V31" s="110">
        <v>-26.065999999999999</v>
      </c>
      <c r="W31" s="110">
        <v>-255.625</v>
      </c>
      <c r="X31" s="110">
        <v>229.042</v>
      </c>
      <c r="Y31" s="110">
        <v>110.789</v>
      </c>
      <c r="Z31" s="110">
        <v>-59.712000000000003</v>
      </c>
      <c r="AA31" s="110">
        <v>-288.57799999999997</v>
      </c>
    </row>
    <row r="32" spans="2:27" ht="14.25" customHeight="1" x14ac:dyDescent="0.25">
      <c r="B32" s="88" t="s">
        <v>242</v>
      </c>
      <c r="C32" s="34">
        <v>90.703000000000003</v>
      </c>
      <c r="D32" s="34">
        <v>281.10599999999999</v>
      </c>
      <c r="E32" s="34">
        <v>-223.66200000000001</v>
      </c>
      <c r="F32" s="34">
        <v>138.36600000000001</v>
      </c>
      <c r="G32" s="34">
        <v>-43.136000000000003</v>
      </c>
      <c r="H32" s="34">
        <v>-299.27699999999999</v>
      </c>
      <c r="I32" s="34">
        <v>424.61599999999999</v>
      </c>
      <c r="J32" s="34">
        <v>205.07</v>
      </c>
      <c r="K32" s="34">
        <v>1278.646</v>
      </c>
      <c r="L32" s="34">
        <v>-633.64800000000002</v>
      </c>
      <c r="M32" s="34">
        <v>178.999</v>
      </c>
      <c r="N32" s="110">
        <v>222.09</v>
      </c>
      <c r="O32" s="110">
        <v>448.85399999999998</v>
      </c>
      <c r="P32" s="110">
        <v>-137.34700000000001</v>
      </c>
      <c r="Q32" s="110">
        <v>-362.577</v>
      </c>
      <c r="R32" s="110">
        <v>282.95999999999998</v>
      </c>
      <c r="S32" s="110">
        <v>1511.992</v>
      </c>
      <c r="T32" s="110">
        <v>-863.11800000000005</v>
      </c>
      <c r="U32" s="110">
        <v>114.608</v>
      </c>
      <c r="V32" s="110">
        <v>36.767000000000003</v>
      </c>
      <c r="W32" s="110">
        <v>1163.4100000000001</v>
      </c>
      <c r="X32" s="110">
        <v>222.292</v>
      </c>
      <c r="Y32" s="110">
        <v>-104.28500000000008</v>
      </c>
      <c r="Z32" s="110">
        <v>-184.30399999999986</v>
      </c>
      <c r="AA32" s="110">
        <v>762.62800000000004</v>
      </c>
    </row>
    <row r="33" spans="2:27" ht="14.25" customHeight="1" x14ac:dyDescent="0.25">
      <c r="B33" s="88" t="s">
        <v>7</v>
      </c>
      <c r="C33" s="34">
        <v>324.22500000000002</v>
      </c>
      <c r="D33" s="34">
        <v>497.06900000000002</v>
      </c>
      <c r="E33" s="34">
        <v>595.37099999999998</v>
      </c>
      <c r="F33" s="34">
        <v>456.255</v>
      </c>
      <c r="G33" s="34">
        <v>174.995</v>
      </c>
      <c r="H33" s="34">
        <v>978.51599999999996</v>
      </c>
      <c r="I33" s="34">
        <v>732.88599999999997</v>
      </c>
      <c r="J33" s="34">
        <v>-1847.8710000000001</v>
      </c>
      <c r="K33" s="34">
        <v>272.529</v>
      </c>
      <c r="L33" s="34">
        <v>494.75599999999997</v>
      </c>
      <c r="M33" s="34">
        <v>508.72500000000002</v>
      </c>
      <c r="N33" s="110">
        <v>439.95499999999998</v>
      </c>
      <c r="O33" s="110">
        <v>1011.194</v>
      </c>
      <c r="P33" s="110">
        <v>-52.872999999999998</v>
      </c>
      <c r="Q33" s="110">
        <v>416.45800000000003</v>
      </c>
      <c r="R33" s="110">
        <v>762.05</v>
      </c>
      <c r="S33" s="110">
        <v>887.97400000000005</v>
      </c>
      <c r="T33" s="110">
        <v>748.12199999999996</v>
      </c>
      <c r="U33" s="110">
        <v>643.07899999999995</v>
      </c>
      <c r="V33" s="110">
        <v>142.465</v>
      </c>
      <c r="W33" s="110">
        <v>264.91500000000002</v>
      </c>
      <c r="X33" s="110">
        <v>260.79199999999997</v>
      </c>
      <c r="Y33" s="110">
        <v>148.16700000000003</v>
      </c>
      <c r="Z33" s="110">
        <v>214.61500000000001</v>
      </c>
      <c r="AA33" s="110">
        <v>590.87800000000004</v>
      </c>
    </row>
    <row r="34" spans="2:27" ht="14.25" customHeight="1" x14ac:dyDescent="0.25">
      <c r="B34" s="88" t="s">
        <v>212</v>
      </c>
      <c r="C34" s="34">
        <v>-252.65700000000001</v>
      </c>
      <c r="D34" s="34">
        <v>-379.45499999999998</v>
      </c>
      <c r="E34" s="34">
        <v>-428.64299999999997</v>
      </c>
      <c r="F34" s="34">
        <v>-666.423</v>
      </c>
      <c r="G34" s="34">
        <v>-212.31700000000001</v>
      </c>
      <c r="H34" s="34">
        <v>-228.476</v>
      </c>
      <c r="I34" s="34">
        <v>-221.85300000000001</v>
      </c>
      <c r="J34" s="34">
        <v>-264.411</v>
      </c>
      <c r="K34" s="34">
        <v>-191.69</v>
      </c>
      <c r="L34" s="34">
        <v>-371.55500000000001</v>
      </c>
      <c r="M34" s="34">
        <v>-283.70699999999999</v>
      </c>
      <c r="N34" s="110">
        <v>-264.13400000000001</v>
      </c>
      <c r="O34" s="110">
        <v>-249.63</v>
      </c>
      <c r="P34" s="110">
        <v>-299.589</v>
      </c>
      <c r="Q34" s="110">
        <v>-262.76</v>
      </c>
      <c r="R34" s="110">
        <v>-332.8</v>
      </c>
      <c r="S34" s="110">
        <v>-783.74800000000005</v>
      </c>
      <c r="T34" s="110">
        <v>-291.41300000000001</v>
      </c>
      <c r="U34" s="110">
        <v>-328.113</v>
      </c>
      <c r="V34" s="110">
        <v>-339.40199999999999</v>
      </c>
      <c r="W34" s="110">
        <v>-152.11000000000001</v>
      </c>
      <c r="X34" s="110">
        <v>-247.81899999999999</v>
      </c>
      <c r="Y34" s="110">
        <v>-218.30100000000004</v>
      </c>
      <c r="Z34" s="110">
        <v>-243.09500000000003</v>
      </c>
      <c r="AA34" s="110">
        <v>-203.374</v>
      </c>
    </row>
    <row r="35" spans="2:27" ht="14.25" customHeight="1" x14ac:dyDescent="0.25">
      <c r="B35" s="88" t="s">
        <v>241</v>
      </c>
      <c r="C35" s="34">
        <v>35.713000000000001</v>
      </c>
      <c r="D35" s="34">
        <v>73.888000000000005</v>
      </c>
      <c r="E35" s="34">
        <v>-104.512</v>
      </c>
      <c r="F35" s="34">
        <v>-16.565999999999999</v>
      </c>
      <c r="G35" s="34">
        <v>-58.113</v>
      </c>
      <c r="H35" s="34">
        <v>227.66</v>
      </c>
      <c r="I35" s="34">
        <v>47.52</v>
      </c>
      <c r="J35" s="34">
        <v>-178.733</v>
      </c>
      <c r="K35" s="34">
        <v>111.48</v>
      </c>
      <c r="L35" s="34">
        <v>-37.405999999999999</v>
      </c>
      <c r="M35" s="34">
        <v>104.203</v>
      </c>
      <c r="N35" s="110">
        <v>-88.06</v>
      </c>
      <c r="O35" s="110">
        <v>123.87</v>
      </c>
      <c r="P35" s="110">
        <v>-9.375</v>
      </c>
      <c r="Q35" s="110">
        <v>-9.2349999999999994</v>
      </c>
      <c r="R35" s="110">
        <v>186.14599999999999</v>
      </c>
      <c r="S35" s="110">
        <v>-51.033999999999999</v>
      </c>
      <c r="T35" s="110">
        <v>-62.015999999999998</v>
      </c>
      <c r="U35" s="110">
        <v>154.72900000000001</v>
      </c>
      <c r="V35" s="110">
        <v>18.468</v>
      </c>
      <c r="W35" s="110">
        <v>286.82900000000001</v>
      </c>
      <c r="X35" s="110">
        <v>139.09700000000001</v>
      </c>
      <c r="Y35" s="110">
        <v>-107.58400000000006</v>
      </c>
      <c r="Z35" s="110">
        <v>30.074999999999989</v>
      </c>
      <c r="AA35" s="110">
        <v>179.50399999999999</v>
      </c>
    </row>
    <row r="36" spans="2:27" ht="14.25" customHeight="1" x14ac:dyDescent="0.25">
      <c r="B36" s="88" t="s">
        <v>69</v>
      </c>
      <c r="C36" s="34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110">
        <v>0</v>
      </c>
      <c r="O36" s="110">
        <v>0</v>
      </c>
      <c r="P36" s="110">
        <v>0</v>
      </c>
      <c r="Q36" s="110">
        <v>0</v>
      </c>
      <c r="R36" s="110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</row>
    <row r="37" spans="2:27" ht="14.25" customHeight="1" x14ac:dyDescent="0.25">
      <c r="B37" s="79" t="s">
        <v>266</v>
      </c>
      <c r="C37" s="74">
        <v>2059.3500000000008</v>
      </c>
      <c r="D37" s="74">
        <v>3315.6150000000002</v>
      </c>
      <c r="E37" s="74">
        <v>3512.1150000000002</v>
      </c>
      <c r="F37" s="74">
        <v>3288.7719999999999</v>
      </c>
      <c r="G37" s="74">
        <v>3174.6770000000001</v>
      </c>
      <c r="H37" s="74">
        <v>4131.1660000000002</v>
      </c>
      <c r="I37" s="74">
        <v>4045.3839999999987</v>
      </c>
      <c r="J37" s="74">
        <v>2858.5370000000003</v>
      </c>
      <c r="K37" s="74">
        <v>3590.5709999999985</v>
      </c>
      <c r="L37" s="74">
        <v>2675.3119999999999</v>
      </c>
      <c r="M37" s="74">
        <v>3932.616</v>
      </c>
      <c r="N37" s="74">
        <v>2865.7549999999997</v>
      </c>
      <c r="O37" s="74">
        <v>4153.1689999999999</v>
      </c>
      <c r="P37" s="74">
        <v>4327.1810000000023</v>
      </c>
      <c r="Q37" s="74">
        <v>4013.0169999999994</v>
      </c>
      <c r="R37" s="74">
        <v>4262.3669999999993</v>
      </c>
      <c r="S37" s="74">
        <v>4567.6960000000017</v>
      </c>
      <c r="T37" s="74">
        <v>4521.2469999999994</v>
      </c>
      <c r="U37" s="74">
        <v>3893.2830000000013</v>
      </c>
      <c r="V37" s="74">
        <v>3185.75</v>
      </c>
      <c r="W37" s="74">
        <v>4627.4189999999999</v>
      </c>
      <c r="X37" s="74">
        <v>4421.1260000000002</v>
      </c>
      <c r="Y37" s="74">
        <v>3690.63</v>
      </c>
      <c r="Z37" s="74">
        <v>2695.570999999999</v>
      </c>
      <c r="AA37" s="74">
        <v>4467.2160000000013</v>
      </c>
    </row>
    <row r="38" spans="2:27" ht="14.25" customHeight="1" x14ac:dyDescent="0.25">
      <c r="B38" s="88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</row>
    <row r="39" spans="2:27" ht="14.25" customHeight="1" x14ac:dyDescent="0.25">
      <c r="B39" s="79" t="s">
        <v>227</v>
      </c>
      <c r="C39" s="74">
        <v>3741.661000000001</v>
      </c>
      <c r="D39" s="74">
        <v>4702.5439999999999</v>
      </c>
      <c r="E39" s="74">
        <v>5041.768</v>
      </c>
      <c r="F39" s="74">
        <v>5084.4139999999998</v>
      </c>
      <c r="G39" s="74">
        <v>4742.8360000000002</v>
      </c>
      <c r="H39" s="74">
        <v>5382.8389999999999</v>
      </c>
      <c r="I39" s="74">
        <v>5567.4319999999989</v>
      </c>
      <c r="J39" s="74">
        <v>4524.8910000000005</v>
      </c>
      <c r="K39" s="74">
        <v>4827.6679999999988</v>
      </c>
      <c r="L39" s="74">
        <v>4294.8019999999997</v>
      </c>
      <c r="M39" s="74">
        <v>5576.0689999999995</v>
      </c>
      <c r="N39" s="74">
        <v>4325.2439999999997</v>
      </c>
      <c r="O39" s="74">
        <v>5062.6080000000002</v>
      </c>
      <c r="P39" s="74">
        <v>5203.4210000000021</v>
      </c>
      <c r="Q39" s="74">
        <v>5701.9779999999992</v>
      </c>
      <c r="R39" s="74">
        <v>5619.3179999999993</v>
      </c>
      <c r="S39" s="74">
        <v>5586.1890000000021</v>
      </c>
      <c r="T39" s="74">
        <v>5907.8779999999997</v>
      </c>
      <c r="U39" s="74">
        <v>5441.3990000000013</v>
      </c>
      <c r="V39" s="74">
        <v>4806.4259999999995</v>
      </c>
      <c r="W39" s="74">
        <v>5851.15</v>
      </c>
      <c r="X39" s="74">
        <v>6110.8040000000001</v>
      </c>
      <c r="Y39" s="74">
        <v>5452.7309999999998</v>
      </c>
      <c r="Z39" s="74">
        <v>4783.869999999999</v>
      </c>
      <c r="AA39" s="74">
        <v>5882.9860000000008</v>
      </c>
    </row>
    <row r="40" spans="2:27" ht="14.25" customHeight="1" x14ac:dyDescent="0.25">
      <c r="B40" s="8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</row>
    <row r="41" spans="2:27" ht="14.25" customHeight="1" x14ac:dyDescent="0.25">
      <c r="B41" s="88" t="s">
        <v>239</v>
      </c>
      <c r="C41" s="34">
        <v>-200.68899999999999</v>
      </c>
      <c r="D41" s="34">
        <v>-166.47200000000001</v>
      </c>
      <c r="E41" s="34">
        <v>-226.482</v>
      </c>
      <c r="F41" s="34">
        <v>-153.34299999999999</v>
      </c>
      <c r="G41" s="34">
        <v>-164.56100000000001</v>
      </c>
      <c r="H41" s="34">
        <v>-137.238</v>
      </c>
      <c r="I41" s="34">
        <v>-268.55099999999999</v>
      </c>
      <c r="J41" s="34">
        <v>-210.74199999999999</v>
      </c>
      <c r="K41" s="34">
        <v>-181.911</v>
      </c>
      <c r="L41" s="34">
        <v>-214.423</v>
      </c>
      <c r="M41" s="34">
        <v>-220.21799999999999</v>
      </c>
      <c r="N41" s="110">
        <v>-237.25299999999999</v>
      </c>
      <c r="O41" s="110">
        <v>-367.32</v>
      </c>
      <c r="P41" s="110">
        <v>-413.20100000000002</v>
      </c>
      <c r="Q41" s="110">
        <v>-334.26799999999997</v>
      </c>
      <c r="R41" s="110">
        <v>-416.72199999999998</v>
      </c>
      <c r="S41" s="110">
        <v>-615.89300000000003</v>
      </c>
      <c r="T41" s="110">
        <v>-373.66399999999999</v>
      </c>
      <c r="U41" s="110">
        <v>-512.93899999999996</v>
      </c>
      <c r="V41" s="110">
        <v>-551.78200000000004</v>
      </c>
      <c r="W41" s="110">
        <v>-628.928</v>
      </c>
      <c r="X41" s="110">
        <v>-339.29199999999997</v>
      </c>
      <c r="Y41" s="110">
        <v>-642.33799999999997</v>
      </c>
      <c r="Z41" s="110">
        <v>-467.46300000000019</v>
      </c>
      <c r="AA41" s="110">
        <v>-625.21</v>
      </c>
    </row>
    <row r="42" spans="2:27" ht="14.25" customHeight="1" x14ac:dyDescent="0.25">
      <c r="B42" s="88" t="s">
        <v>240</v>
      </c>
      <c r="C42" s="34">
        <v>-24.373000000000001</v>
      </c>
      <c r="D42" s="34">
        <v>-29.763999999999999</v>
      </c>
      <c r="E42" s="34">
        <v>-27.151</v>
      </c>
      <c r="F42" s="34">
        <v>-20.917000000000002</v>
      </c>
      <c r="G42" s="34">
        <v>-20.297000000000001</v>
      </c>
      <c r="H42" s="34">
        <v>-21.975999999999999</v>
      </c>
      <c r="I42" s="34">
        <v>-15.874000000000001</v>
      </c>
      <c r="J42" s="34">
        <v>-37.009</v>
      </c>
      <c r="K42" s="34">
        <v>-67.941999999999993</v>
      </c>
      <c r="L42" s="34">
        <v>-1.726</v>
      </c>
      <c r="M42" s="34">
        <v>-25.106999999999999</v>
      </c>
      <c r="N42" s="110">
        <v>-2.6030000000000002</v>
      </c>
      <c r="O42" s="110">
        <v>-235.678</v>
      </c>
      <c r="P42" s="110">
        <v>-97.728999999999999</v>
      </c>
      <c r="Q42" s="110">
        <v>-253.49299999999999</v>
      </c>
      <c r="R42" s="110">
        <v>-526.98900000000003</v>
      </c>
      <c r="S42" s="110">
        <v>-199.91200000000001</v>
      </c>
      <c r="T42" s="110">
        <v>-92.649000000000001</v>
      </c>
      <c r="U42" s="110">
        <v>-189.131</v>
      </c>
      <c r="V42" s="110">
        <v>-419.99599999999998</v>
      </c>
      <c r="W42" s="110">
        <v>-297.01600000000002</v>
      </c>
      <c r="X42" s="110">
        <v>-50.454000000000001</v>
      </c>
      <c r="Y42" s="110">
        <v>-149.95799999999997</v>
      </c>
      <c r="Z42" s="110">
        <v>-364.63599999999997</v>
      </c>
      <c r="AA42" s="110">
        <v>-166.93299999999999</v>
      </c>
    </row>
    <row r="43" spans="2:27" ht="14.25" customHeight="1" x14ac:dyDescent="0.25">
      <c r="B43" s="88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</row>
    <row r="44" spans="2:27" ht="14" customHeight="1" x14ac:dyDescent="0.25">
      <c r="B44" s="57" t="s">
        <v>264</v>
      </c>
      <c r="C44" s="58">
        <v>3516.5990000000011</v>
      </c>
      <c r="D44" s="58">
        <v>4506.308</v>
      </c>
      <c r="E44" s="58">
        <v>4788.1350000000002</v>
      </c>
      <c r="F44" s="58">
        <v>4910.1539999999995</v>
      </c>
      <c r="G44" s="58">
        <v>4557.978000000001</v>
      </c>
      <c r="H44" s="58">
        <v>5223.625</v>
      </c>
      <c r="I44" s="58">
        <v>5283.0069999999987</v>
      </c>
      <c r="J44" s="58">
        <v>4277.1400000000003</v>
      </c>
      <c r="K44" s="58">
        <v>4577.8149999999987</v>
      </c>
      <c r="L44" s="58">
        <v>4078.6529999999998</v>
      </c>
      <c r="M44" s="58">
        <v>5330.7439999999997</v>
      </c>
      <c r="N44" s="58">
        <v>4085.3879999999995</v>
      </c>
      <c r="O44" s="58">
        <v>4459.6100000000006</v>
      </c>
      <c r="P44" s="58">
        <v>4692.4910000000018</v>
      </c>
      <c r="Q44" s="58">
        <v>5114.2169999999987</v>
      </c>
      <c r="R44" s="58">
        <v>4675.607</v>
      </c>
      <c r="S44" s="58">
        <v>4770.3840000000018</v>
      </c>
      <c r="T44" s="58">
        <v>5441.5649999999996</v>
      </c>
      <c r="U44" s="58">
        <v>4739.3290000000006</v>
      </c>
      <c r="V44" s="58">
        <v>3834.6479999999992</v>
      </c>
      <c r="W44" s="58">
        <v>4925.2060000000001</v>
      </c>
      <c r="X44" s="58">
        <v>5721.058</v>
      </c>
      <c r="Y44" s="58">
        <v>4660.4350000000004</v>
      </c>
      <c r="Z44" s="58">
        <v>3951.7709999999993</v>
      </c>
      <c r="AA44" s="58">
        <v>5090.8429999999998</v>
      </c>
    </row>
    <row r="45" spans="2:27" ht="14.25" customHeight="1" x14ac:dyDescent="0.25">
      <c r="B45" s="88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</row>
    <row r="46" spans="2:27" ht="14.25" customHeight="1" x14ac:dyDescent="0.25">
      <c r="B46" s="79" t="s">
        <v>251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</row>
    <row r="47" spans="2:27" ht="14.25" customHeight="1" x14ac:dyDescent="0.25">
      <c r="B47" s="88" t="s">
        <v>252</v>
      </c>
      <c r="C47" s="34">
        <v>-2107.6109999999999</v>
      </c>
      <c r="D47" s="34">
        <v>-2155.4899999999998</v>
      </c>
      <c r="E47" s="34">
        <v>-2318.9549999999999</v>
      </c>
      <c r="F47" s="34">
        <v>-2256.585</v>
      </c>
      <c r="G47" s="34">
        <v>-2127.7460000000001</v>
      </c>
      <c r="H47" s="34">
        <v>-2136.5419999999999</v>
      </c>
      <c r="I47" s="34">
        <v>-1520.8130000000001</v>
      </c>
      <c r="J47" s="34">
        <v>-2504.163</v>
      </c>
      <c r="K47" s="34">
        <v>-1968.779</v>
      </c>
      <c r="L47" s="34">
        <v>-2163.5720000000001</v>
      </c>
      <c r="M47" s="34">
        <v>-2423.4839999999999</v>
      </c>
      <c r="N47" s="110">
        <v>-2739.6489999999999</v>
      </c>
      <c r="O47" s="110">
        <v>-1815.31</v>
      </c>
      <c r="P47" s="110">
        <v>-2195.7510000000002</v>
      </c>
      <c r="Q47" s="110">
        <v>-2963.8229999999999</v>
      </c>
      <c r="R47" s="110">
        <v>-2919.232</v>
      </c>
      <c r="S47" s="110">
        <v>-1321.951</v>
      </c>
      <c r="T47" s="110">
        <v>-2486.0720000000001</v>
      </c>
      <c r="U47" s="110">
        <v>-2339.6790000000001</v>
      </c>
      <c r="V47" s="110">
        <v>-2663.6439999999998</v>
      </c>
      <c r="W47" s="110">
        <v>-2004.826</v>
      </c>
      <c r="X47" s="110">
        <v>-2216.819</v>
      </c>
      <c r="Y47" s="110">
        <v>-2398.7019999999993</v>
      </c>
      <c r="Z47" s="110">
        <v>-2703.7759999999998</v>
      </c>
      <c r="AA47" s="110">
        <v>-2421.3139999999999</v>
      </c>
    </row>
    <row r="48" spans="2:27" ht="14.25" customHeight="1" x14ac:dyDescent="0.25">
      <c r="B48" s="88" t="s">
        <v>253</v>
      </c>
      <c r="C48" s="34">
        <v>3.72</v>
      </c>
      <c r="D48" s="34">
        <v>4.5289999999999999</v>
      </c>
      <c r="E48" s="34">
        <v>460.84</v>
      </c>
      <c r="F48" s="34">
        <v>229.554</v>
      </c>
      <c r="G48" s="34">
        <v>652.17499999999995</v>
      </c>
      <c r="H48" s="34">
        <v>9.8789999999999996</v>
      </c>
      <c r="I48" s="34">
        <v>10.651999999999999</v>
      </c>
      <c r="J48" s="34">
        <v>286.63900000000001</v>
      </c>
      <c r="K48" s="34">
        <v>103.68600000000001</v>
      </c>
      <c r="L48" s="34">
        <v>143.72399999999999</v>
      </c>
      <c r="M48" s="34">
        <v>250.53800000000001</v>
      </c>
      <c r="N48" s="110">
        <v>262.30599999999998</v>
      </c>
      <c r="O48" s="110">
        <v>201.255</v>
      </c>
      <c r="P48" s="110">
        <v>191.50899999999999</v>
      </c>
      <c r="Q48" s="110">
        <v>205.42</v>
      </c>
      <c r="R48" s="110">
        <v>179.81200000000001</v>
      </c>
      <c r="S48" s="110">
        <v>132.786</v>
      </c>
      <c r="T48" s="110">
        <v>107.94499999999999</v>
      </c>
      <c r="U48" s="110">
        <v>94.206999999999994</v>
      </c>
      <c r="V48" s="110">
        <v>99.507999999999996</v>
      </c>
      <c r="W48" s="110">
        <v>86.272999999999996</v>
      </c>
      <c r="X48" s="110">
        <v>73.588999999999999</v>
      </c>
      <c r="Y48" s="110">
        <v>84.593000000000018</v>
      </c>
      <c r="Z48" s="110">
        <v>132.136</v>
      </c>
      <c r="AA48" s="110">
        <v>52.942</v>
      </c>
    </row>
    <row r="49" spans="2:28" ht="14.25" customHeight="1" x14ac:dyDescent="0.25">
      <c r="B49" s="88" t="s">
        <v>254</v>
      </c>
      <c r="C49" s="34">
        <v>14.398999999999999</v>
      </c>
      <c r="D49" s="34">
        <v>118.261</v>
      </c>
      <c r="E49" s="34">
        <v>78.174000000000007</v>
      </c>
      <c r="F49" s="34">
        <v>67.06</v>
      </c>
      <c r="G49" s="34">
        <v>-25.029</v>
      </c>
      <c r="H49" s="34">
        <v>223.40199999999999</v>
      </c>
      <c r="I49" s="34">
        <v>550.05399999999997</v>
      </c>
      <c r="J49" s="34">
        <v>49.805999999999997</v>
      </c>
      <c r="K49" s="34">
        <v>31.271000000000001</v>
      </c>
      <c r="L49" s="34">
        <v>38.290999999999997</v>
      </c>
      <c r="M49" s="34">
        <v>43.040999999999997</v>
      </c>
      <c r="N49" s="110">
        <v>50.72</v>
      </c>
      <c r="O49" s="110">
        <v>41.295000000000002</v>
      </c>
      <c r="P49" s="110">
        <v>33.335000000000001</v>
      </c>
      <c r="Q49" s="110">
        <v>-17.271000000000001</v>
      </c>
      <c r="R49" s="110">
        <v>-469.041</v>
      </c>
      <c r="S49" s="110">
        <v>39.049999999999997</v>
      </c>
      <c r="T49" s="110">
        <v>36.662999999999997</v>
      </c>
      <c r="U49" s="110">
        <v>13.625</v>
      </c>
      <c r="V49" s="110">
        <v>304.31099999999998</v>
      </c>
      <c r="W49" s="110">
        <v>20.652999999999999</v>
      </c>
      <c r="X49" s="110">
        <v>14.601000000000001</v>
      </c>
      <c r="Y49" s="110">
        <v>11.622</v>
      </c>
      <c r="Z49" s="110">
        <v>-1.421999999999997</v>
      </c>
      <c r="AA49" s="110">
        <v>22.858000000000001</v>
      </c>
    </row>
    <row r="50" spans="2:28" ht="14.25" customHeight="1" x14ac:dyDescent="0.25">
      <c r="B50" s="88" t="s">
        <v>255</v>
      </c>
      <c r="C50" s="34">
        <v>0</v>
      </c>
      <c r="D50" s="34">
        <v>0</v>
      </c>
      <c r="E50" s="34">
        <v>-70.843999999999994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0</v>
      </c>
      <c r="M50" s="34">
        <v>0</v>
      </c>
      <c r="N50" s="110">
        <v>0</v>
      </c>
      <c r="O50" s="110">
        <v>0</v>
      </c>
      <c r="P50" s="110">
        <v>-4890.5879999999997</v>
      </c>
      <c r="Q50" s="110">
        <v>-16.332999999999998</v>
      </c>
      <c r="R50" s="110">
        <v>-0.36099999999999999</v>
      </c>
      <c r="S50" s="110">
        <v>-50.279000000000003</v>
      </c>
      <c r="T50" s="110">
        <v>-14.625</v>
      </c>
      <c r="U50" s="110">
        <v>-1.2929999999999999</v>
      </c>
      <c r="V50" s="110">
        <v>2.3980000000000001</v>
      </c>
      <c r="W50" s="110">
        <v>-11.484</v>
      </c>
      <c r="X50" s="110">
        <v>-23.67</v>
      </c>
      <c r="Y50" s="110">
        <v>-27.828999999999994</v>
      </c>
      <c r="Z50" s="110">
        <v>-105.55099999999999</v>
      </c>
      <c r="AA50" s="110">
        <v>-47.244</v>
      </c>
    </row>
    <row r="51" spans="2:28" ht="14.25" customHeight="1" x14ac:dyDescent="0.25">
      <c r="B51" s="88" t="s">
        <v>256</v>
      </c>
      <c r="C51" s="34">
        <v>0</v>
      </c>
      <c r="D51" s="34">
        <v>0</v>
      </c>
      <c r="E51" s="34">
        <v>5.76</v>
      </c>
      <c r="F51" s="34">
        <v>0</v>
      </c>
      <c r="G51" s="34">
        <v>0</v>
      </c>
      <c r="H51" s="34">
        <v>0</v>
      </c>
      <c r="I51" s="34">
        <v>0</v>
      </c>
      <c r="J51" s="34">
        <v>-6.7560000000000002</v>
      </c>
      <c r="K51" s="34">
        <v>0</v>
      </c>
      <c r="L51" s="34">
        <v>0</v>
      </c>
      <c r="M51" s="34">
        <v>0</v>
      </c>
      <c r="N51" s="110">
        <v>0</v>
      </c>
      <c r="O51" s="110">
        <v>0</v>
      </c>
      <c r="P51" s="110">
        <v>64.055999999999997</v>
      </c>
      <c r="Q51" s="110">
        <v>0</v>
      </c>
      <c r="R51" s="110">
        <v>-64.055999999999997</v>
      </c>
      <c r="S51" s="110">
        <v>2.54</v>
      </c>
      <c r="T51" s="110">
        <v>0</v>
      </c>
      <c r="U51" s="110">
        <v>0</v>
      </c>
      <c r="V51" s="110">
        <v>-2.54</v>
      </c>
      <c r="W51" s="110">
        <v>0</v>
      </c>
      <c r="X51" s="110">
        <v>0</v>
      </c>
      <c r="Y51" s="110">
        <v>0</v>
      </c>
      <c r="Z51" s="110">
        <v>1.2999999999999999E-2</v>
      </c>
      <c r="AA51" s="110">
        <v>0.68500000000000005</v>
      </c>
    </row>
    <row r="52" spans="2:28" ht="14.25" customHeight="1" x14ac:dyDescent="0.25">
      <c r="B52" s="88" t="s">
        <v>257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110">
        <v>0</v>
      </c>
      <c r="O52" s="110">
        <v>0</v>
      </c>
      <c r="P52" s="110">
        <v>0</v>
      </c>
      <c r="Q52" s="110">
        <v>0</v>
      </c>
      <c r="R52" s="110">
        <v>0</v>
      </c>
      <c r="S52" s="110">
        <v>0</v>
      </c>
      <c r="T52" s="110">
        <v>0</v>
      </c>
      <c r="U52" s="110">
        <v>0</v>
      </c>
      <c r="V52" s="110">
        <v>0</v>
      </c>
      <c r="W52" s="110">
        <v>0</v>
      </c>
      <c r="X52" s="110">
        <v>0</v>
      </c>
      <c r="Y52" s="110">
        <v>0</v>
      </c>
      <c r="Z52" s="110">
        <v>0</v>
      </c>
      <c r="AA52" s="110">
        <v>0</v>
      </c>
    </row>
    <row r="53" spans="2:28" ht="14.25" customHeight="1" x14ac:dyDescent="0.25">
      <c r="B53" s="88" t="s">
        <v>258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116.411</v>
      </c>
      <c r="K53" s="34">
        <v>0</v>
      </c>
      <c r="L53" s="34">
        <v>0</v>
      </c>
      <c r="M53" s="34">
        <v>244.12</v>
      </c>
      <c r="N53" s="110">
        <v>1.9E-2</v>
      </c>
      <c r="O53" s="110">
        <v>0</v>
      </c>
      <c r="P53" s="110">
        <v>0</v>
      </c>
      <c r="Q53" s="110">
        <v>161.05699999999999</v>
      </c>
      <c r="R53" s="110">
        <v>71</v>
      </c>
      <c r="S53" s="110">
        <v>20</v>
      </c>
      <c r="T53" s="110">
        <v>10</v>
      </c>
      <c r="U53" s="110">
        <v>161.05600000000001</v>
      </c>
      <c r="V53" s="110">
        <v>5.0010000000000003</v>
      </c>
      <c r="W53" s="110">
        <v>0</v>
      </c>
      <c r="X53" s="110">
        <v>0</v>
      </c>
      <c r="Y53" s="110">
        <v>161.05699999999999</v>
      </c>
      <c r="Z53" s="110">
        <v>0</v>
      </c>
      <c r="AA53" s="110">
        <v>0</v>
      </c>
    </row>
    <row r="54" spans="2:28" ht="14.25" customHeight="1" x14ac:dyDescent="0.25">
      <c r="B54" s="88" t="s">
        <v>259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34">
        <v>0</v>
      </c>
      <c r="J54" s="34">
        <v>13.574999999999999</v>
      </c>
      <c r="K54" s="34">
        <v>0</v>
      </c>
      <c r="L54" s="34">
        <v>0</v>
      </c>
      <c r="M54" s="34">
        <v>0</v>
      </c>
      <c r="N54" s="110">
        <v>0</v>
      </c>
      <c r="O54" s="110">
        <v>0</v>
      </c>
      <c r="P54" s="110">
        <v>0</v>
      </c>
      <c r="Q54" s="110">
        <v>0</v>
      </c>
      <c r="R54" s="110">
        <v>0</v>
      </c>
      <c r="S54" s="110">
        <v>0</v>
      </c>
      <c r="T54" s="110">
        <v>0</v>
      </c>
      <c r="U54" s="110">
        <v>0</v>
      </c>
      <c r="V54" s="110">
        <v>0</v>
      </c>
      <c r="W54" s="110">
        <v>0</v>
      </c>
      <c r="X54" s="110">
        <v>0</v>
      </c>
      <c r="Y54" s="110">
        <v>0</v>
      </c>
      <c r="Z54" s="110">
        <v>0</v>
      </c>
      <c r="AA54" s="110">
        <v>0</v>
      </c>
    </row>
    <row r="55" spans="2:28" ht="14.25" customHeight="1" x14ac:dyDescent="0.25">
      <c r="B55" s="88" t="s">
        <v>325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10">
        <v>0</v>
      </c>
      <c r="L55" s="110">
        <v>0</v>
      </c>
      <c r="M55" s="110">
        <v>0</v>
      </c>
      <c r="N55" s="110">
        <v>0</v>
      </c>
      <c r="O55" s="110">
        <v>0</v>
      </c>
      <c r="P55" s="110">
        <v>0</v>
      </c>
      <c r="Q55" s="110">
        <v>0</v>
      </c>
      <c r="R55" s="110">
        <v>0</v>
      </c>
      <c r="S55" s="110">
        <v>0</v>
      </c>
      <c r="T55" s="110">
        <v>0</v>
      </c>
      <c r="U55" s="110">
        <v>0</v>
      </c>
      <c r="V55" s="110">
        <v>0</v>
      </c>
      <c r="W55" s="110">
        <v>0</v>
      </c>
      <c r="X55" s="110">
        <v>0</v>
      </c>
      <c r="Y55" s="110">
        <v>0</v>
      </c>
      <c r="Z55" s="110">
        <v>0</v>
      </c>
      <c r="AA55" s="110">
        <v>8.4550000000000001</v>
      </c>
    </row>
    <row r="56" spans="2:28" ht="14" customHeight="1" x14ac:dyDescent="0.25">
      <c r="B56" s="57" t="s">
        <v>260</v>
      </c>
      <c r="C56" s="58">
        <v>-2089.4920000000002</v>
      </c>
      <c r="D56" s="58">
        <v>-2032.6999999999998</v>
      </c>
      <c r="E56" s="58">
        <v>-1845.0250000000001</v>
      </c>
      <c r="F56" s="58">
        <v>-1959.971</v>
      </c>
      <c r="G56" s="58">
        <v>-1500.6000000000001</v>
      </c>
      <c r="H56" s="58">
        <v>-1903.261</v>
      </c>
      <c r="I56" s="58">
        <v>-960.10700000000008</v>
      </c>
      <c r="J56" s="58">
        <v>-2044.4879999999996</v>
      </c>
      <c r="K56" s="58">
        <v>-1833.8220000000001</v>
      </c>
      <c r="L56" s="58">
        <v>-1981.5570000000002</v>
      </c>
      <c r="M56" s="58">
        <v>-1885.7849999999999</v>
      </c>
      <c r="N56" s="58">
        <v>-2426.6040000000003</v>
      </c>
      <c r="O56" s="58">
        <v>-1572.7599999999998</v>
      </c>
      <c r="P56" s="58">
        <v>-6797.4390000000003</v>
      </c>
      <c r="Q56" s="58">
        <v>-2630.9500000000003</v>
      </c>
      <c r="R56" s="58">
        <v>-3201.8780000000002</v>
      </c>
      <c r="S56" s="58">
        <v>-1177.854</v>
      </c>
      <c r="T56" s="58">
        <v>-2346.0889999999999</v>
      </c>
      <c r="U56" s="58">
        <v>-2072.0840000000003</v>
      </c>
      <c r="V56" s="58">
        <v>-2254.9659999999994</v>
      </c>
      <c r="W56" s="58">
        <v>-1909.384</v>
      </c>
      <c r="X56" s="58">
        <v>-2152.299</v>
      </c>
      <c r="Y56" s="58">
        <v>-2169.259</v>
      </c>
      <c r="Z56" s="58">
        <v>-2678.6</v>
      </c>
      <c r="AA56" s="58">
        <v>-2383.6179999999999</v>
      </c>
    </row>
    <row r="57" spans="2:28" ht="14.25" customHeight="1" x14ac:dyDescent="0.25">
      <c r="B57" s="88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</row>
    <row r="58" spans="2:28" ht="14.25" customHeight="1" x14ac:dyDescent="0.25">
      <c r="B58" s="79" t="s">
        <v>250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</row>
    <row r="59" spans="2:28" ht="14.25" customHeight="1" x14ac:dyDescent="0.25">
      <c r="B59" s="88" t="s">
        <v>228</v>
      </c>
      <c r="C59" s="34">
        <v>-752.99300000000005</v>
      </c>
      <c r="D59" s="34">
        <v>-735.54100000000005</v>
      </c>
      <c r="E59" s="34">
        <v>-1606.0619999999999</v>
      </c>
      <c r="F59" s="34">
        <v>-602.06399999999996</v>
      </c>
      <c r="G59" s="34">
        <v>-964.1</v>
      </c>
      <c r="H59" s="34">
        <v>-632.86900000000003</v>
      </c>
      <c r="I59" s="34">
        <v>-1034.3440000000001</v>
      </c>
      <c r="J59" s="34">
        <v>-2666.375</v>
      </c>
      <c r="K59" s="34">
        <v>-1540.412</v>
      </c>
      <c r="L59" s="34">
        <v>-500.16199999999998</v>
      </c>
      <c r="M59" s="34">
        <v>-764.86699999999996</v>
      </c>
      <c r="N59" s="110">
        <v>-1095.7059999999999</v>
      </c>
      <c r="O59" s="110">
        <v>-2782.44</v>
      </c>
      <c r="P59" s="110">
        <v>-2022.6079999999999</v>
      </c>
      <c r="Q59" s="110">
        <v>-645.71</v>
      </c>
      <c r="R59" s="110">
        <v>-1535.462</v>
      </c>
      <c r="S59" s="110">
        <v>-592.19399999999996</v>
      </c>
      <c r="T59" s="110">
        <v>-927.05499999999995</v>
      </c>
      <c r="U59" s="110">
        <v>-1680.0319999999999</v>
      </c>
      <c r="V59" s="110">
        <v>-1252.662</v>
      </c>
      <c r="W59" s="110">
        <v>-650.50400000000002</v>
      </c>
      <c r="X59" s="110">
        <v>-920.13900000000001</v>
      </c>
      <c r="Y59" s="110">
        <v>-927.51400000000012</v>
      </c>
      <c r="Z59" s="110">
        <v>-996.88200000000006</v>
      </c>
      <c r="AA59" s="110">
        <v>-869.69200000000001</v>
      </c>
      <c r="AB59" s="134"/>
    </row>
    <row r="60" spans="2:28" ht="14.25" customHeight="1" x14ac:dyDescent="0.25">
      <c r="B60" s="88" t="s">
        <v>230</v>
      </c>
      <c r="C60" s="34">
        <v>45.189</v>
      </c>
      <c r="D60" s="34">
        <v>60.912999999999997</v>
      </c>
      <c r="E60" s="34">
        <v>59.533999999999999</v>
      </c>
      <c r="F60" s="34">
        <v>26.488</v>
      </c>
      <c r="G60" s="34">
        <v>16.36</v>
      </c>
      <c r="H60" s="34">
        <v>32.316000000000003</v>
      </c>
      <c r="I60" s="34">
        <v>22.318000000000001</v>
      </c>
      <c r="J60" s="34">
        <v>13.406000000000001</v>
      </c>
      <c r="K60" s="34">
        <v>10.914999999999999</v>
      </c>
      <c r="L60" s="34">
        <v>9.0850000000000009</v>
      </c>
      <c r="M60" s="34">
        <v>14.62</v>
      </c>
      <c r="N60" s="110">
        <v>13.041</v>
      </c>
      <c r="O60" s="110">
        <v>3.262</v>
      </c>
      <c r="P60" s="110">
        <v>30.654</v>
      </c>
      <c r="Q60" s="110">
        <v>11.324999999999999</v>
      </c>
      <c r="R60" s="110">
        <v>10.375999999999999</v>
      </c>
      <c r="S60" s="110">
        <v>3.9180000000000001</v>
      </c>
      <c r="T60" s="110">
        <v>10.352</v>
      </c>
      <c r="U60" s="110">
        <v>5.07</v>
      </c>
      <c r="V60" s="110">
        <v>8.1440000000000001</v>
      </c>
      <c r="W60" s="110">
        <v>3.867</v>
      </c>
      <c r="X60" s="110">
        <v>20.827999999999999</v>
      </c>
      <c r="Y60" s="110">
        <v>17.153999999999996</v>
      </c>
      <c r="Z60" s="110">
        <v>63.390999999999998</v>
      </c>
      <c r="AA60" s="110">
        <v>13.942</v>
      </c>
      <c r="AB60" s="134"/>
    </row>
    <row r="61" spans="2:28" ht="14.25" customHeight="1" x14ac:dyDescent="0.25">
      <c r="B61" s="88" t="s">
        <v>229</v>
      </c>
      <c r="C61" s="34">
        <v>-25.516999999999999</v>
      </c>
      <c r="D61" s="34">
        <v>-15.512</v>
      </c>
      <c r="E61" s="34">
        <v>-53.39</v>
      </c>
      <c r="F61" s="34">
        <v>-6.1619999999999999</v>
      </c>
      <c r="G61" s="34">
        <v>-23.721</v>
      </c>
      <c r="H61" s="34">
        <v>-24.995999999999999</v>
      </c>
      <c r="I61" s="34">
        <v>-8.5779999999999994</v>
      </c>
      <c r="J61" s="34">
        <v>-11.919</v>
      </c>
      <c r="K61" s="34">
        <v>-2.8010000000000002</v>
      </c>
      <c r="L61" s="34">
        <v>-23.616</v>
      </c>
      <c r="M61" s="34">
        <v>-19.155000000000001</v>
      </c>
      <c r="N61" s="110">
        <v>-7.0510000000000002</v>
      </c>
      <c r="O61" s="110">
        <v>-40.945</v>
      </c>
      <c r="P61" s="110">
        <v>-24.065999999999999</v>
      </c>
      <c r="Q61" s="110">
        <v>-39.320999999999998</v>
      </c>
      <c r="R61" s="110">
        <v>-62.326999999999998</v>
      </c>
      <c r="S61" s="110">
        <v>-26.109000000000002</v>
      </c>
      <c r="T61" s="110">
        <v>-89.405000000000001</v>
      </c>
      <c r="U61" s="110">
        <v>-3.4660000000000002</v>
      </c>
      <c r="V61" s="110">
        <v>-16.218</v>
      </c>
      <c r="W61" s="110">
        <v>-3.65</v>
      </c>
      <c r="X61" s="110">
        <v>-8.5069999999999997</v>
      </c>
      <c r="Y61" s="110">
        <v>-4.6069999999999993</v>
      </c>
      <c r="Z61" s="110">
        <v>-34.146000000000001</v>
      </c>
      <c r="AA61" s="110">
        <v>-51.173000000000002</v>
      </c>
      <c r="AB61" s="134"/>
    </row>
    <row r="62" spans="2:28" ht="14.25" customHeight="1" x14ac:dyDescent="0.25">
      <c r="B62" s="88" t="s">
        <v>231</v>
      </c>
      <c r="C62" s="34">
        <v>-0.27100000000000002</v>
      </c>
      <c r="D62" s="34">
        <v>-0.29299999999999998</v>
      </c>
      <c r="E62" s="34">
        <v>-2652.9540000000002</v>
      </c>
      <c r="F62" s="34">
        <v>-3523.3240000000001</v>
      </c>
      <c r="G62" s="34">
        <v>0</v>
      </c>
      <c r="H62" s="34">
        <v>-4.8000000000000001E-2</v>
      </c>
      <c r="I62" s="34">
        <v>-3120.1019999999999</v>
      </c>
      <c r="J62" s="34">
        <v>-2139.2170000000001</v>
      </c>
      <c r="K62" s="34">
        <v>-0.14499999999999999</v>
      </c>
      <c r="L62" s="34">
        <v>-0.15</v>
      </c>
      <c r="M62" s="34">
        <v>-2185.5929999999998</v>
      </c>
      <c r="N62" s="110">
        <v>-2715.4380000000001</v>
      </c>
      <c r="O62" s="110">
        <v>-0.21299999999999999</v>
      </c>
      <c r="P62" s="110">
        <v>-0.23699999999999999</v>
      </c>
      <c r="Q62" s="110">
        <v>-2271.1410000000001</v>
      </c>
      <c r="R62" s="110">
        <v>-3437.672</v>
      </c>
      <c r="S62" s="110">
        <v>-1.3160000000000001</v>
      </c>
      <c r="T62" s="110">
        <v>-1722.3520000000001</v>
      </c>
      <c r="U62" s="110">
        <v>-1779.922</v>
      </c>
      <c r="V62" s="110">
        <v>-329.02199999999999</v>
      </c>
      <c r="W62" s="110">
        <v>-0.16400000000000001</v>
      </c>
      <c r="X62" s="110">
        <v>-1821.192</v>
      </c>
      <c r="Y62" s="110">
        <v>-0.21900000000005093</v>
      </c>
      <c r="Z62" s="110">
        <v>-710.82399999999984</v>
      </c>
      <c r="AA62" s="110">
        <v>-0.13700000000000001</v>
      </c>
      <c r="AB62" s="134"/>
    </row>
    <row r="63" spans="2:28" ht="14.25" customHeight="1" x14ac:dyDescent="0.25">
      <c r="B63" s="88" t="s">
        <v>232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-22.721</v>
      </c>
      <c r="K63" s="34">
        <v>-75.697999999999993</v>
      </c>
      <c r="L63" s="34">
        <v>-67.564999999999998</v>
      </c>
      <c r="M63" s="34">
        <v>-239.637</v>
      </c>
      <c r="N63" s="110">
        <v>-113.095</v>
      </c>
      <c r="O63" s="110">
        <v>-115.476</v>
      </c>
      <c r="P63" s="110">
        <v>-197.905</v>
      </c>
      <c r="Q63" s="110">
        <v>-144.114</v>
      </c>
      <c r="R63" s="110">
        <v>-149.94800000000001</v>
      </c>
      <c r="S63" s="110">
        <v>-71.966999999999999</v>
      </c>
      <c r="T63" s="110">
        <v>-141.40199999999999</v>
      </c>
      <c r="U63" s="110">
        <v>-73.197999999999993</v>
      </c>
      <c r="V63" s="110">
        <v>-202.191</v>
      </c>
      <c r="W63" s="110">
        <v>0</v>
      </c>
      <c r="X63" s="110">
        <v>-257.03300000000002</v>
      </c>
      <c r="Y63" s="110">
        <v>-735.01800000000003</v>
      </c>
      <c r="Z63" s="110">
        <v>-307.53200000000004</v>
      </c>
      <c r="AA63" s="110">
        <v>-326.47899999999998</v>
      </c>
      <c r="AB63" s="134"/>
    </row>
    <row r="64" spans="2:28" ht="14.25" customHeight="1" x14ac:dyDescent="0.25">
      <c r="B64" s="88" t="s">
        <v>275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-1442.86</v>
      </c>
      <c r="Z64" s="110">
        <v>-18.419000000000096</v>
      </c>
      <c r="AA64" s="110">
        <v>0</v>
      </c>
      <c r="AB64" s="134"/>
    </row>
    <row r="65" spans="1:59" ht="14.25" customHeight="1" x14ac:dyDescent="0.25">
      <c r="B65" s="88" t="s">
        <v>233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25</v>
      </c>
      <c r="N65" s="110">
        <v>20</v>
      </c>
      <c r="O65" s="110">
        <v>31</v>
      </c>
      <c r="P65" s="110">
        <v>20</v>
      </c>
      <c r="Q65" s="110">
        <v>0.42099999999999999</v>
      </c>
      <c r="R65" s="110">
        <v>-51</v>
      </c>
      <c r="S65" s="110">
        <v>0.2</v>
      </c>
      <c r="T65" s="110">
        <v>0.311</v>
      </c>
      <c r="U65" s="110">
        <v>0</v>
      </c>
      <c r="V65" s="110">
        <v>0</v>
      </c>
      <c r="W65" s="110">
        <v>0.10199999999999999</v>
      </c>
      <c r="X65" s="110">
        <v>10.5</v>
      </c>
      <c r="Y65" s="110">
        <v>0.55799999999999983</v>
      </c>
      <c r="Z65" s="110">
        <v>10.773</v>
      </c>
      <c r="AA65" s="110">
        <v>0.33</v>
      </c>
      <c r="AB65" s="134"/>
    </row>
    <row r="66" spans="1:59" ht="14.25" customHeight="1" x14ac:dyDescent="0.25">
      <c r="B66" s="88" t="s">
        <v>235</v>
      </c>
      <c r="C66" s="34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110">
        <v>0</v>
      </c>
      <c r="O66" s="110">
        <v>0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</row>
    <row r="67" spans="1:59" ht="14.25" customHeight="1" x14ac:dyDescent="0.25">
      <c r="B67" s="88" t="s">
        <v>234</v>
      </c>
      <c r="C67" s="34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110">
        <v>0</v>
      </c>
      <c r="O67" s="110">
        <v>0</v>
      </c>
      <c r="P67" s="110">
        <v>1000</v>
      </c>
      <c r="Q67" s="110">
        <v>3500</v>
      </c>
      <c r="R67" s="110">
        <v>0</v>
      </c>
      <c r="S67" s="110">
        <v>0</v>
      </c>
      <c r="T67" s="110">
        <v>0</v>
      </c>
      <c r="U67" s="110">
        <v>15</v>
      </c>
      <c r="V67" s="110">
        <v>15.025</v>
      </c>
      <c r="W67" s="110">
        <v>32</v>
      </c>
      <c r="X67" s="110">
        <v>6</v>
      </c>
      <c r="Y67" s="110">
        <v>45.084000000000003</v>
      </c>
      <c r="Z67" s="110">
        <v>0</v>
      </c>
      <c r="AA67" s="110">
        <v>20</v>
      </c>
      <c r="AB67" s="134"/>
    </row>
    <row r="68" spans="1:59" ht="14.25" customHeight="1" x14ac:dyDescent="0.25">
      <c r="B68" s="88" t="s">
        <v>236</v>
      </c>
      <c r="C68" s="34">
        <v>0</v>
      </c>
      <c r="D68" s="34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110">
        <v>0</v>
      </c>
      <c r="O68" s="110">
        <v>0</v>
      </c>
      <c r="P68" s="110">
        <v>0</v>
      </c>
      <c r="Q68" s="110">
        <v>0</v>
      </c>
      <c r="R68" s="110">
        <v>0</v>
      </c>
      <c r="S68" s="110">
        <v>0</v>
      </c>
      <c r="T68" s="110">
        <v>0</v>
      </c>
      <c r="U68" s="110">
        <v>0</v>
      </c>
      <c r="V68" s="110">
        <v>0</v>
      </c>
      <c r="W68" s="110">
        <v>0</v>
      </c>
      <c r="X68" s="110">
        <v>0</v>
      </c>
      <c r="Y68" s="110">
        <v>0</v>
      </c>
      <c r="Z68" s="110">
        <v>0</v>
      </c>
      <c r="AA68" s="110">
        <v>0</v>
      </c>
      <c r="AB68" s="134"/>
    </row>
    <row r="69" spans="1:59" ht="14.25" customHeight="1" x14ac:dyDescent="0.25">
      <c r="B69" s="88" t="s">
        <v>237</v>
      </c>
      <c r="C69" s="34">
        <v>0</v>
      </c>
      <c r="D69" s="34">
        <v>0</v>
      </c>
      <c r="E69" s="34">
        <v>0</v>
      </c>
      <c r="F69" s="34">
        <v>0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110">
        <v>0</v>
      </c>
      <c r="O69" s="110">
        <v>0</v>
      </c>
      <c r="P69" s="110">
        <v>0</v>
      </c>
      <c r="Q69" s="110">
        <v>0</v>
      </c>
      <c r="R69" s="110">
        <v>0</v>
      </c>
      <c r="S69" s="110">
        <v>0</v>
      </c>
      <c r="T69" s="110">
        <v>0</v>
      </c>
      <c r="U69" s="110">
        <v>0</v>
      </c>
      <c r="V69" s="110">
        <v>0</v>
      </c>
      <c r="W69" s="110">
        <v>0</v>
      </c>
      <c r="X69" s="110">
        <v>0</v>
      </c>
      <c r="Y69" s="110">
        <v>0</v>
      </c>
      <c r="Z69" s="110">
        <v>0</v>
      </c>
      <c r="AA69" s="110">
        <v>0</v>
      </c>
      <c r="AB69" s="134"/>
    </row>
    <row r="70" spans="1:59" ht="14.25" customHeight="1" x14ac:dyDescent="0.25">
      <c r="B70" s="88" t="s">
        <v>238</v>
      </c>
      <c r="C70" s="34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110">
        <v>0</v>
      </c>
      <c r="O70" s="110">
        <v>0</v>
      </c>
      <c r="P70" s="110">
        <v>0</v>
      </c>
      <c r="Q70" s="110">
        <v>0</v>
      </c>
      <c r="R70" s="110">
        <v>0</v>
      </c>
      <c r="S70" s="110">
        <v>0</v>
      </c>
      <c r="T70" s="110">
        <v>0</v>
      </c>
      <c r="U70" s="110">
        <v>0</v>
      </c>
      <c r="V70" s="110">
        <v>0</v>
      </c>
      <c r="W70" s="110">
        <v>0</v>
      </c>
      <c r="X70" s="110">
        <v>0</v>
      </c>
      <c r="Y70" s="110">
        <v>0</v>
      </c>
      <c r="Z70" s="110">
        <v>0</v>
      </c>
      <c r="AA70" s="110">
        <v>0</v>
      </c>
      <c r="AB70" s="134"/>
    </row>
    <row r="71" spans="1:59" ht="14" customHeight="1" x14ac:dyDescent="0.25">
      <c r="B71" s="57" t="s">
        <v>249</v>
      </c>
      <c r="C71" s="58">
        <v>-733.5920000000001</v>
      </c>
      <c r="D71" s="58">
        <v>-690.43300000000011</v>
      </c>
      <c r="E71" s="58">
        <v>-4252.8720000000003</v>
      </c>
      <c r="F71" s="58">
        <v>-4105.0619999999999</v>
      </c>
      <c r="G71" s="58">
        <v>-971.46100000000001</v>
      </c>
      <c r="H71" s="58">
        <v>-625.59699999999998</v>
      </c>
      <c r="I71" s="58">
        <v>-4140.7060000000001</v>
      </c>
      <c r="J71" s="58">
        <v>-4826.8259999999991</v>
      </c>
      <c r="K71" s="58">
        <v>-1608.1410000000001</v>
      </c>
      <c r="L71" s="58">
        <v>-582.4079999999999</v>
      </c>
      <c r="M71" s="58">
        <v>-3169.6320000000001</v>
      </c>
      <c r="N71" s="58">
        <v>-3898.2489999999998</v>
      </c>
      <c r="O71" s="58">
        <v>-2904.8120000000004</v>
      </c>
      <c r="P71" s="58">
        <v>-1194.1620000000003</v>
      </c>
      <c r="Q71" s="58">
        <v>411.45999999999958</v>
      </c>
      <c r="R71" s="58">
        <v>-5226.0330000000004</v>
      </c>
      <c r="S71" s="58">
        <v>-687.46799999999996</v>
      </c>
      <c r="T71" s="58">
        <v>-2869.5509999999999</v>
      </c>
      <c r="U71" s="58">
        <v>-3516.5479999999998</v>
      </c>
      <c r="V71" s="58">
        <v>-1776.924</v>
      </c>
      <c r="W71" s="58">
        <v>-618.34900000000005</v>
      </c>
      <c r="X71" s="58">
        <v>-2969.5430000000001</v>
      </c>
      <c r="Y71" s="58">
        <v>-3047.4220000000005</v>
      </c>
      <c r="Z71" s="58">
        <v>-1993.6390000000001</v>
      </c>
      <c r="AA71" s="58">
        <v>-1213.2090000000001</v>
      </c>
    </row>
    <row r="72" spans="1:59" ht="14.25" customHeight="1" x14ac:dyDescent="0.25">
      <c r="B72" s="88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</row>
    <row r="73" spans="1:59" ht="14" customHeight="1" x14ac:dyDescent="0.25">
      <c r="B73" s="57" t="s">
        <v>261</v>
      </c>
      <c r="C73" s="58">
        <v>693.51500000000078</v>
      </c>
      <c r="D73" s="58">
        <v>1783.1750000000002</v>
      </c>
      <c r="E73" s="58">
        <v>-1309.7620000000002</v>
      </c>
      <c r="F73" s="58">
        <v>-1154.8790000000004</v>
      </c>
      <c r="G73" s="58">
        <v>2085.9170000000004</v>
      </c>
      <c r="H73" s="58">
        <v>2694.7669999999998</v>
      </c>
      <c r="I73" s="58">
        <v>182.1939999999986</v>
      </c>
      <c r="J73" s="58">
        <v>-2594.1739999999982</v>
      </c>
      <c r="K73" s="58">
        <v>1135.8519999999985</v>
      </c>
      <c r="L73" s="58">
        <v>1514.6879999999996</v>
      </c>
      <c r="M73" s="58">
        <v>275.32699999999977</v>
      </c>
      <c r="N73" s="58">
        <v>-2239.4650000000006</v>
      </c>
      <c r="O73" s="58">
        <v>-17.961999999999534</v>
      </c>
      <c r="P73" s="58">
        <v>-3299.1099999999988</v>
      </c>
      <c r="Q73" s="58">
        <v>2894.726999999998</v>
      </c>
      <c r="R73" s="58">
        <v>-3752.3040000000005</v>
      </c>
      <c r="S73" s="58">
        <v>2905.0620000000017</v>
      </c>
      <c r="T73" s="58">
        <v>225.92499999999973</v>
      </c>
      <c r="U73" s="58">
        <v>-849.30299999999943</v>
      </c>
      <c r="V73" s="58">
        <v>-197.24200000000019</v>
      </c>
      <c r="W73" s="58">
        <v>2397.473</v>
      </c>
      <c r="X73" s="58">
        <v>599.21599999999989</v>
      </c>
      <c r="Y73" s="58">
        <v>-556.24599999999964</v>
      </c>
      <c r="Z73" s="58">
        <v>-107.62100000000009</v>
      </c>
      <c r="AA73" s="58">
        <v>1494.0159999999996</v>
      </c>
    </row>
    <row r="74" spans="1:59" ht="14.25" customHeight="1" x14ac:dyDescent="0.25">
      <c r="B74" s="88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</row>
    <row r="75" spans="1:59" ht="14.25" customHeight="1" x14ac:dyDescent="0.25">
      <c r="B75" s="79" t="s">
        <v>263</v>
      </c>
      <c r="C75" s="74">
        <v>3381.328</v>
      </c>
      <c r="D75" s="74">
        <v>4074.8429999999998</v>
      </c>
      <c r="E75" s="74">
        <v>5858.018</v>
      </c>
      <c r="F75" s="74">
        <v>4548.2560000000003</v>
      </c>
      <c r="G75" s="74">
        <v>3393.377</v>
      </c>
      <c r="H75" s="74">
        <v>5479.2939999999999</v>
      </c>
      <c r="I75" s="74">
        <v>8174.0609999999997</v>
      </c>
      <c r="J75" s="74">
        <v>8356.2549999999992</v>
      </c>
      <c r="K75" s="74">
        <v>5762.0810000000001</v>
      </c>
      <c r="L75" s="74">
        <v>6897.933</v>
      </c>
      <c r="M75" s="74">
        <v>8412.6209999999992</v>
      </c>
      <c r="N75" s="74">
        <v>8687.9480000000003</v>
      </c>
      <c r="O75" s="74">
        <v>6448.4830000000002</v>
      </c>
      <c r="P75" s="74">
        <v>6430.5209999999997</v>
      </c>
      <c r="Q75" s="74">
        <v>3131.4110000000001</v>
      </c>
      <c r="R75" s="74">
        <v>6026.1379999999999</v>
      </c>
      <c r="S75" s="74">
        <v>2273.8339999999998</v>
      </c>
      <c r="T75" s="74">
        <v>5178.8959999999997</v>
      </c>
      <c r="U75" s="74">
        <v>5404.8209999999999</v>
      </c>
      <c r="V75" s="74">
        <v>4555.518</v>
      </c>
      <c r="W75" s="74">
        <v>4358.2759999999998</v>
      </c>
      <c r="X75" s="74">
        <v>6755.7489999999998</v>
      </c>
      <c r="Y75" s="74">
        <v>7354.9650000000001</v>
      </c>
      <c r="Z75" s="74">
        <v>6798.7190000000001</v>
      </c>
      <c r="AA75" s="74">
        <v>6691.098</v>
      </c>
    </row>
    <row r="76" spans="1:59" ht="14.25" customHeight="1" x14ac:dyDescent="0.25">
      <c r="B76" s="79" t="s">
        <v>262</v>
      </c>
      <c r="C76" s="74">
        <v>4074.8429999999998</v>
      </c>
      <c r="D76" s="74">
        <v>5858.018</v>
      </c>
      <c r="E76" s="74">
        <v>4548.2560000000003</v>
      </c>
      <c r="F76" s="74">
        <v>3393.377</v>
      </c>
      <c r="G76" s="74">
        <v>5479.2939999999999</v>
      </c>
      <c r="H76" s="74">
        <v>8174.0609999999997</v>
      </c>
      <c r="I76" s="74">
        <v>8356.2549999999992</v>
      </c>
      <c r="J76" s="74">
        <v>5762.0810000000001</v>
      </c>
      <c r="K76" s="74">
        <v>6897.933</v>
      </c>
      <c r="L76" s="74">
        <v>8412.6209999999992</v>
      </c>
      <c r="M76" s="74">
        <v>8687.9480000000003</v>
      </c>
      <c r="N76" s="74">
        <v>6448.4830000000002</v>
      </c>
      <c r="O76" s="74">
        <v>6430.5209999999997</v>
      </c>
      <c r="P76" s="74">
        <v>3131.4110000000001</v>
      </c>
      <c r="Q76" s="74">
        <v>6026.1379999999999</v>
      </c>
      <c r="R76" s="74">
        <v>2273.8339999999998</v>
      </c>
      <c r="S76" s="74">
        <v>5178.8959999999997</v>
      </c>
      <c r="T76" s="74">
        <v>5404.8209999999999</v>
      </c>
      <c r="U76" s="74">
        <v>4555.518</v>
      </c>
      <c r="V76" s="74">
        <v>4358.2759999999998</v>
      </c>
      <c r="W76" s="74">
        <v>6755.7489999999998</v>
      </c>
      <c r="X76" s="74">
        <v>7354.9650000000001</v>
      </c>
      <c r="Y76" s="74">
        <v>6798.7190000000001</v>
      </c>
      <c r="Z76" s="74">
        <v>6691.098</v>
      </c>
      <c r="AA76" s="74">
        <v>8185.1139999999996</v>
      </c>
    </row>
    <row r="77" spans="1:59" s="4" customFormat="1" ht="14.25" customHeight="1" x14ac:dyDescent="0.25">
      <c r="A77" s="5"/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E61"/>
  <sheetViews>
    <sheetView showGridLines="0" showRowColHeaders="0" zoomScaleNormal="100" workbookViewId="0">
      <pane xSplit="2" ySplit="6" topLeftCell="P7" activePane="bottomRight" state="frozen"/>
      <selection activeCell="B7" sqref="B7:F13"/>
      <selection pane="topRight" activeCell="B7" sqref="B7:F13"/>
      <selection pane="bottomLeft" activeCell="B7" sqref="B7:F13"/>
      <selection pane="bottomRight" activeCell="AA7" sqref="AA7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7" width="8.7265625" style="8" customWidth="1"/>
    <col min="28" max="28" width="2.453125" style="8" customWidth="1"/>
    <col min="29" max="39" width="7.54296875" style="8" hidden="1" customWidth="1"/>
    <col min="40" max="41" width="4.81640625" style="8" hidden="1" customWidth="1"/>
    <col min="42" max="42" width="35" style="8" hidden="1" customWidth="1"/>
    <col min="43" max="44" width="7.54296875" style="8" hidden="1" customWidth="1"/>
    <col min="45" max="45" width="8.81640625" style="8" hidden="1" customWidth="1"/>
    <col min="46" max="46" width="7.54296875" style="8" hidden="1" customWidth="1"/>
    <col min="47" max="47" width="8.81640625" style="8" hidden="1" customWidth="1"/>
    <col min="48" max="50" width="8.453125" style="8" hidden="1" customWidth="1"/>
    <col min="51" max="51" width="4.81640625" style="8" hidden="1" customWidth="1"/>
    <col min="52" max="53" width="9.1796875" style="8" hidden="1" customWidth="1"/>
    <col min="54" max="54" width="8.453125" style="8" hidden="1" customWidth="1"/>
    <col min="55" max="55" width="4.81640625" style="8" hidden="1" customWidth="1"/>
    <col min="56" max="57" width="9.1796875" style="8" hidden="1" customWidth="1"/>
    <col min="58" max="58" width="8.453125" style="8" hidden="1" customWidth="1"/>
    <col min="59" max="59" width="4.81640625" style="8" hidden="1" customWidth="1"/>
    <col min="60" max="63" width="7.54296875" style="8" hidden="1" customWidth="1"/>
    <col min="64" max="65" width="4.81640625" style="8" hidden="1" customWidth="1"/>
    <col min="66" max="66" width="35" style="8" hidden="1" customWidth="1"/>
    <col min="67" max="68" width="7.54296875" style="8" hidden="1" customWidth="1"/>
    <col min="69" max="69" width="8.81640625" style="8" hidden="1" customWidth="1"/>
    <col min="70" max="70" width="7.54296875" style="8" hidden="1" customWidth="1"/>
    <col min="71" max="71" width="8.81640625" style="8" hidden="1" customWidth="1"/>
    <col min="72" max="74" width="8.453125" style="8" hidden="1" customWidth="1"/>
    <col min="75" max="75" width="4.81640625" style="8" hidden="1" customWidth="1"/>
    <col min="76" max="77" width="9.1796875" style="8" hidden="1" customWidth="1"/>
    <col min="78" max="78" width="8.453125" style="8" hidden="1" customWidth="1"/>
    <col min="79" max="79" width="4.81640625" style="8" hidden="1" customWidth="1"/>
    <col min="80" max="81" width="9.1796875" style="8" hidden="1" customWidth="1"/>
    <col min="82" max="82" width="8.453125" style="8" hidden="1" customWidth="1"/>
    <col min="83" max="109" width="4.81640625" style="8" hidden="1" customWidth="1"/>
    <col min="110" max="16384" width="9.1796875" style="8" hidden="1"/>
  </cols>
  <sheetData>
    <row r="1" spans="1:27" s="9" customFormat="1" ht="14.25" customHeight="1" x14ac:dyDescent="0.25"/>
    <row r="2" spans="1:27" s="9" customFormat="1" ht="14.25" customHeight="1" x14ac:dyDescent="0.25"/>
    <row r="3" spans="1:27" s="9" customFormat="1" ht="14.25" customHeight="1" x14ac:dyDescent="0.25"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39"/>
      <c r="AA3" s="139"/>
    </row>
    <row r="4" spans="1:27" s="9" customFormat="1" ht="14.25" customHeight="1" x14ac:dyDescent="0.25"/>
    <row r="5" spans="1:27" ht="14.25" customHeight="1" x14ac:dyDescent="0.25">
      <c r="B5" s="10"/>
    </row>
    <row r="6" spans="1:27" s="16" customFormat="1" ht="14.25" customHeight="1" x14ac:dyDescent="0.25">
      <c r="A6" s="15"/>
      <c r="B6" s="85" t="s">
        <v>28</v>
      </c>
      <c r="C6" s="27" t="s">
        <v>2</v>
      </c>
      <c r="D6" s="27" t="s">
        <v>60</v>
      </c>
      <c r="E6" s="27" t="s">
        <v>61</v>
      </c>
      <c r="F6" s="27" t="s">
        <v>63</v>
      </c>
      <c r="G6" s="28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</row>
    <row r="7" spans="1:27" ht="14.25" customHeight="1" x14ac:dyDescent="0.25">
      <c r="B7" s="65" t="s">
        <v>30</v>
      </c>
      <c r="C7" s="66">
        <v>73528.735000000001</v>
      </c>
      <c r="D7" s="66">
        <v>73744.375</v>
      </c>
      <c r="E7" s="66">
        <v>73833.438999999998</v>
      </c>
      <c r="F7" s="66">
        <v>74582.095000000001</v>
      </c>
      <c r="G7" s="66">
        <v>74749.013000000006</v>
      </c>
      <c r="H7" s="66">
        <v>74408.188999999998</v>
      </c>
      <c r="I7" s="66">
        <v>76718.078999999998</v>
      </c>
      <c r="J7" s="66">
        <v>78532.350000000006</v>
      </c>
      <c r="K7" s="66">
        <v>79681.986000000004</v>
      </c>
      <c r="L7" s="66">
        <v>80965.122999999992</v>
      </c>
      <c r="M7" s="66">
        <v>82253.301999999996</v>
      </c>
      <c r="N7" s="66">
        <v>83920.966000000015</v>
      </c>
      <c r="O7" s="66">
        <v>85301.919000000009</v>
      </c>
      <c r="P7" s="66">
        <v>99198.527000000002</v>
      </c>
      <c r="Q7" s="66">
        <v>97327.507000000012</v>
      </c>
      <c r="R7" s="66">
        <v>97979.061999999991</v>
      </c>
      <c r="S7" s="66">
        <v>98051.383000000002</v>
      </c>
      <c r="T7" s="66">
        <v>97755.426000000007</v>
      </c>
      <c r="U7" s="66">
        <v>97587.351999999984</v>
      </c>
      <c r="V7" s="107">
        <v>99075.395000000004</v>
      </c>
      <c r="W7" s="107">
        <v>99662.903999999995</v>
      </c>
      <c r="X7" s="107">
        <v>100948.56</v>
      </c>
      <c r="Y7" s="107">
        <v>101505.55100000001</v>
      </c>
      <c r="Z7" s="66">
        <v>102314.72</v>
      </c>
      <c r="AA7" s="66">
        <v>102391.15900000001</v>
      </c>
    </row>
    <row r="8" spans="1:27" ht="14.25" customHeight="1" x14ac:dyDescent="0.25">
      <c r="B8" s="46" t="s">
        <v>21</v>
      </c>
      <c r="C8" s="47">
        <v>41022.518000000004</v>
      </c>
      <c r="D8" s="47">
        <v>41714.184000000001</v>
      </c>
      <c r="E8" s="47">
        <v>42299.51</v>
      </c>
      <c r="F8" s="47">
        <v>43174.079000000005</v>
      </c>
      <c r="G8" s="47">
        <v>43725.185000000005</v>
      </c>
      <c r="H8" s="47">
        <v>43116.962999999996</v>
      </c>
      <c r="I8" s="47">
        <v>43960.978999999999</v>
      </c>
      <c r="J8" s="47">
        <v>44869.834000000003</v>
      </c>
      <c r="K8" s="47">
        <v>46013.227999999996</v>
      </c>
      <c r="L8" s="47">
        <v>47093.381000000001</v>
      </c>
      <c r="M8" s="47">
        <v>48089.858</v>
      </c>
      <c r="N8" s="47">
        <v>49633.652000000002</v>
      </c>
      <c r="O8" s="47">
        <v>50902.962000000007</v>
      </c>
      <c r="P8" s="47">
        <v>56934.359000000004</v>
      </c>
      <c r="Q8" s="47">
        <v>57453.802000000003</v>
      </c>
      <c r="R8" s="47">
        <v>58673.189999999995</v>
      </c>
      <c r="S8" s="47">
        <v>58755.405999999995</v>
      </c>
      <c r="T8" s="47">
        <v>59684.908000000003</v>
      </c>
      <c r="U8" s="47">
        <v>60423.979999999996</v>
      </c>
      <c r="V8" s="105">
        <v>61808.127999999997</v>
      </c>
      <c r="W8" s="105">
        <v>62608.356999999996</v>
      </c>
      <c r="X8" s="105">
        <v>63971.17</v>
      </c>
      <c r="Y8" s="105">
        <v>65027.361000000004</v>
      </c>
      <c r="Z8" s="140">
        <v>66498.441999999995</v>
      </c>
      <c r="AA8" s="140">
        <v>67417.584000000003</v>
      </c>
    </row>
    <row r="9" spans="1:27" ht="14.25" customHeight="1" x14ac:dyDescent="0.25">
      <c r="B9" s="48" t="s">
        <v>272</v>
      </c>
      <c r="C9" s="47">
        <v>31401.629000000004</v>
      </c>
      <c r="D9" s="47">
        <v>31746.168000000001</v>
      </c>
      <c r="E9" s="47">
        <v>31982.692000000006</v>
      </c>
      <c r="F9" s="47">
        <v>32230.108000000007</v>
      </c>
      <c r="G9" s="47">
        <v>32521.701000000008</v>
      </c>
      <c r="H9" s="47">
        <v>32259.034</v>
      </c>
      <c r="I9" s="47">
        <v>32685.447999999997</v>
      </c>
      <c r="J9" s="47">
        <v>33323.527000000002</v>
      </c>
      <c r="K9" s="47">
        <v>33989.547999999995</v>
      </c>
      <c r="L9" s="47">
        <v>34539.565999999999</v>
      </c>
      <c r="M9" s="47">
        <v>35203.733</v>
      </c>
      <c r="N9" s="47">
        <v>35764.887000000002</v>
      </c>
      <c r="O9" s="47">
        <v>36535.856000000007</v>
      </c>
      <c r="P9" s="47">
        <v>41522.065999999999</v>
      </c>
      <c r="Q9" s="47">
        <v>41711.789000000004</v>
      </c>
      <c r="R9" s="47">
        <v>42377.010999999991</v>
      </c>
      <c r="S9" s="47">
        <v>42448.157999999996</v>
      </c>
      <c r="T9" s="47">
        <v>42916.372000000003</v>
      </c>
      <c r="U9" s="47">
        <v>43467.467999999993</v>
      </c>
      <c r="V9" s="105">
        <v>44159.402999999991</v>
      </c>
      <c r="W9" s="105">
        <v>44805.384999999995</v>
      </c>
      <c r="X9" s="105">
        <v>45652.487999999998</v>
      </c>
      <c r="Y9" s="105">
        <v>46627.451000000001</v>
      </c>
      <c r="Z9" s="140">
        <v>47518.608</v>
      </c>
      <c r="AA9" s="140">
        <v>48192.781000000003</v>
      </c>
    </row>
    <row r="10" spans="1:27" ht="14.25" customHeight="1" x14ac:dyDescent="0.25">
      <c r="B10" s="48" t="s">
        <v>22</v>
      </c>
      <c r="C10" s="47">
        <v>8684.2150000000001</v>
      </c>
      <c r="D10" s="47">
        <v>9125.5190000000002</v>
      </c>
      <c r="E10" s="47">
        <v>9478.8040000000001</v>
      </c>
      <c r="F10" s="47">
        <v>10098.779999999999</v>
      </c>
      <c r="G10" s="47">
        <v>10414.876</v>
      </c>
      <c r="H10" s="47">
        <v>9870.1869999999999</v>
      </c>
      <c r="I10" s="47">
        <v>10271.48</v>
      </c>
      <c r="J10" s="47">
        <v>10451.658000000001</v>
      </c>
      <c r="K10" s="47">
        <v>10691.877</v>
      </c>
      <c r="L10" s="47">
        <v>11182.016000000001</v>
      </c>
      <c r="M10" s="47">
        <v>11481.298000000003</v>
      </c>
      <c r="N10" s="47">
        <v>12466.974000000002</v>
      </c>
      <c r="O10" s="47">
        <v>12953.982</v>
      </c>
      <c r="P10" s="47">
        <v>13789.725999999999</v>
      </c>
      <c r="Q10" s="47">
        <v>14209.669</v>
      </c>
      <c r="R10" s="47">
        <v>14725.971999999998</v>
      </c>
      <c r="S10" s="47">
        <v>14973.703</v>
      </c>
      <c r="T10" s="47">
        <v>15437.347</v>
      </c>
      <c r="U10" s="47">
        <v>15620.477999999999</v>
      </c>
      <c r="V10" s="105">
        <v>15905.391</v>
      </c>
      <c r="W10" s="105">
        <v>16019.619000000001</v>
      </c>
      <c r="X10" s="105">
        <v>16561.651999999998</v>
      </c>
      <c r="Y10" s="105">
        <v>16844.513000000003</v>
      </c>
      <c r="Z10" s="140">
        <v>17421.626999999997</v>
      </c>
      <c r="AA10" s="140">
        <v>17668.565999999999</v>
      </c>
    </row>
    <row r="11" spans="1:27" ht="14.25" customHeight="1" x14ac:dyDescent="0.25">
      <c r="B11" s="48" t="s">
        <v>285</v>
      </c>
      <c r="C11" s="47">
        <v>936.67399999999998</v>
      </c>
      <c r="D11" s="47">
        <v>842.49700000000007</v>
      </c>
      <c r="E11" s="47">
        <v>838.01400000000012</v>
      </c>
      <c r="F11" s="47">
        <v>845.19100000000003</v>
      </c>
      <c r="G11" s="47">
        <v>788.60799999999995</v>
      </c>
      <c r="H11" s="47">
        <v>987.74199999999996</v>
      </c>
      <c r="I11" s="47">
        <v>1004.051</v>
      </c>
      <c r="J11" s="47">
        <v>1094.6489999999999</v>
      </c>
      <c r="K11" s="47">
        <v>1331.8029999999999</v>
      </c>
      <c r="L11" s="47">
        <v>1371.799</v>
      </c>
      <c r="M11" s="47">
        <v>1404.827</v>
      </c>
      <c r="N11" s="47">
        <v>1401.7909999999999</v>
      </c>
      <c r="O11" s="47">
        <v>1413.124</v>
      </c>
      <c r="P11" s="47">
        <v>1622.567</v>
      </c>
      <c r="Q11" s="47">
        <v>1532.3440000000001</v>
      </c>
      <c r="R11" s="47">
        <v>1570.2069999999999</v>
      </c>
      <c r="S11" s="47">
        <v>1333.5450000000001</v>
      </c>
      <c r="T11" s="47">
        <v>1331.1889999999999</v>
      </c>
      <c r="U11" s="47">
        <v>1336.0340000000001</v>
      </c>
      <c r="V11" s="105">
        <v>1743.3340000000001</v>
      </c>
      <c r="W11" s="105">
        <v>1783.3529999999998</v>
      </c>
      <c r="X11" s="105">
        <v>1757.03</v>
      </c>
      <c r="Y11" s="105">
        <v>1555.3969999999999</v>
      </c>
      <c r="Z11" s="140">
        <v>1558.2069999999999</v>
      </c>
      <c r="AA11" s="140">
        <v>1556.2370000000001</v>
      </c>
    </row>
    <row r="12" spans="1:27" ht="14.25" customHeight="1" x14ac:dyDescent="0.25">
      <c r="B12" s="46" t="s">
        <v>23</v>
      </c>
      <c r="C12" s="47">
        <v>32506.217000000001</v>
      </c>
      <c r="D12" s="47">
        <v>32030.191000000003</v>
      </c>
      <c r="E12" s="47">
        <v>31533.929</v>
      </c>
      <c r="F12" s="47">
        <v>31408.016</v>
      </c>
      <c r="G12" s="47">
        <v>31023.828000000001</v>
      </c>
      <c r="H12" s="47">
        <v>31291.226000000002</v>
      </c>
      <c r="I12" s="47">
        <v>32757.100000000002</v>
      </c>
      <c r="J12" s="47">
        <v>33662.515999999996</v>
      </c>
      <c r="K12" s="47">
        <v>33668.758000000002</v>
      </c>
      <c r="L12" s="47">
        <v>33871.741999999991</v>
      </c>
      <c r="M12" s="47">
        <v>34163.443999999996</v>
      </c>
      <c r="N12" s="47">
        <v>34287.314000000006</v>
      </c>
      <c r="O12" s="47">
        <v>34398.957000000002</v>
      </c>
      <c r="P12" s="47">
        <v>42264.167999999998</v>
      </c>
      <c r="Q12" s="47">
        <v>39873.705000000002</v>
      </c>
      <c r="R12" s="47">
        <v>39305.871999999996</v>
      </c>
      <c r="S12" s="47">
        <v>39295.976999999999</v>
      </c>
      <c r="T12" s="47">
        <v>38070.518000000004</v>
      </c>
      <c r="U12" s="47">
        <v>37163.371999999996</v>
      </c>
      <c r="V12" s="105">
        <v>37267.267000000007</v>
      </c>
      <c r="W12" s="105">
        <v>37054.546999999999</v>
      </c>
      <c r="X12" s="105">
        <v>36977.389999999992</v>
      </c>
      <c r="Y12" s="105">
        <v>36478.189999999995</v>
      </c>
      <c r="Z12" s="140">
        <v>35816.277999999998</v>
      </c>
      <c r="AA12" s="140">
        <v>34973.575000000004</v>
      </c>
    </row>
    <row r="13" spans="1:27" ht="14.25" customHeight="1" x14ac:dyDescent="0.25">
      <c r="B13" s="65" t="s">
        <v>31</v>
      </c>
      <c r="C13" s="67">
        <v>0.32235576666882321</v>
      </c>
      <c r="D13" s="67">
        <v>0.32296266405076746</v>
      </c>
      <c r="E13" s="67">
        <v>0.3233290604327862</v>
      </c>
      <c r="F13" s="67">
        <v>0.32902861758733143</v>
      </c>
      <c r="G13" s="67">
        <v>0.33034068372877196</v>
      </c>
      <c r="H13" s="67">
        <v>0.3300804657420674</v>
      </c>
      <c r="I13" s="67">
        <v>0.33604149760871055</v>
      </c>
      <c r="J13" s="67">
        <v>0.33551158842343043</v>
      </c>
      <c r="K13" s="67">
        <v>0.33123780757862692</v>
      </c>
      <c r="L13" s="67">
        <v>0.329988140782635</v>
      </c>
      <c r="M13" s="67">
        <v>0.32997129521045276</v>
      </c>
      <c r="N13" s="67">
        <v>0.3294750813722826</v>
      </c>
      <c r="O13" s="67">
        <v>0.33027867152888402</v>
      </c>
      <c r="P13" s="67">
        <v>0.38244296776001474</v>
      </c>
      <c r="Q13" s="67">
        <v>0.37316033530309883</v>
      </c>
      <c r="R13" s="67">
        <v>0.38882434171940516</v>
      </c>
      <c r="S13" s="67">
        <v>0.39038521570845908</v>
      </c>
      <c r="T13" s="67">
        <v>0.38865651766088788</v>
      </c>
      <c r="U13" s="67">
        <v>0.38653719721673935</v>
      </c>
      <c r="V13" s="67">
        <v>0.38700000000000001</v>
      </c>
      <c r="W13" s="67">
        <v>0.38603821419835299</v>
      </c>
      <c r="X13" s="67">
        <v>0.38587648149958947</v>
      </c>
      <c r="Y13" s="67">
        <v>0.3866874023398657</v>
      </c>
      <c r="Z13" s="67">
        <v>0.38842731932849733</v>
      </c>
      <c r="AA13" s="67">
        <v>0.38788055376472569</v>
      </c>
    </row>
    <row r="14" spans="1:27" ht="14.25" customHeight="1" x14ac:dyDescent="0.25">
      <c r="B14" s="46" t="s">
        <v>21</v>
      </c>
      <c r="C14" s="49">
        <v>0.40481798168860728</v>
      </c>
      <c r="D14" s="49">
        <v>0.39992496350445861</v>
      </c>
      <c r="E14" s="49">
        <v>0.39711832956463988</v>
      </c>
      <c r="F14" s="49">
        <v>0.39383938503224614</v>
      </c>
      <c r="G14" s="49">
        <v>0.39048800831594893</v>
      </c>
      <c r="H14" s="49">
        <v>0.3891371853088858</v>
      </c>
      <c r="I14" s="49">
        <v>0.38316146913665622</v>
      </c>
      <c r="J14" s="49">
        <v>0.37707697953751046</v>
      </c>
      <c r="K14" s="49">
        <v>0.37049795143338871</v>
      </c>
      <c r="L14" s="49">
        <v>0.36838548437605811</v>
      </c>
      <c r="M14" s="49">
        <v>0.36809303324346371</v>
      </c>
      <c r="N14" s="49">
        <v>0.36651248921810375</v>
      </c>
      <c r="O14" s="49">
        <v>0.36718679099517926</v>
      </c>
      <c r="P14" s="49">
        <v>0.40893501500183876</v>
      </c>
      <c r="Q14" s="49">
        <v>0.40231056491182965</v>
      </c>
      <c r="R14" s="49">
        <v>0.41889049287865265</v>
      </c>
      <c r="S14" s="49">
        <v>0.41909129210348517</v>
      </c>
      <c r="T14" s="49">
        <v>0.41858599001016711</v>
      </c>
      <c r="U14" s="49">
        <v>0.4173175908225506</v>
      </c>
      <c r="V14" s="49">
        <v>0.41499999999999998</v>
      </c>
      <c r="W14" s="49">
        <v>0.41450326389004383</v>
      </c>
      <c r="X14" s="49">
        <v>0.41307525215761765</v>
      </c>
      <c r="Y14" s="49">
        <v>0.41413165889896819</v>
      </c>
      <c r="Z14" s="141">
        <v>0.41255519109638139</v>
      </c>
      <c r="AA14" s="141">
        <v>0.41197319377317659</v>
      </c>
    </row>
    <row r="15" spans="1:27" ht="14.25" customHeight="1" x14ac:dyDescent="0.25">
      <c r="B15" s="46" t="s">
        <v>23</v>
      </c>
      <c r="C15" s="49">
        <v>0.25643425912325091</v>
      </c>
      <c r="D15" s="49">
        <v>0.25824031839398215</v>
      </c>
      <c r="E15" s="49">
        <v>0.25881909120364066</v>
      </c>
      <c r="F15" s="49">
        <v>0.26832988278548831</v>
      </c>
      <c r="G15" s="49">
        <v>0.27141708455613789</v>
      </c>
      <c r="H15" s="49">
        <v>0.27267351918639915</v>
      </c>
      <c r="I15" s="49">
        <v>0.28843812127882101</v>
      </c>
      <c r="J15" s="49">
        <v>0.29253019918270773</v>
      </c>
      <c r="K15" s="49">
        <v>0.28933672510014602</v>
      </c>
      <c r="L15" s="49">
        <v>0.2882291842475016</v>
      </c>
      <c r="M15" s="49">
        <v>0.28844653208997945</v>
      </c>
      <c r="N15" s="49">
        <v>0.28742903126003311</v>
      </c>
      <c r="O15" s="49">
        <v>0.28751344249680499</v>
      </c>
      <c r="P15" s="49">
        <v>0.35174619352608477</v>
      </c>
      <c r="Q15" s="49">
        <v>0.33788422879078633</v>
      </c>
      <c r="R15" s="49">
        <v>0.35119646330625198</v>
      </c>
      <c r="S15" s="49">
        <v>0.35411809641766567</v>
      </c>
      <c r="T15" s="49">
        <v>0.34948108594073701</v>
      </c>
      <c r="U15" s="49">
        <v>0.34540667500143801</v>
      </c>
      <c r="V15" s="49">
        <v>0.34666173874929873</v>
      </c>
      <c r="W15" s="49">
        <v>0.3459027073707881</v>
      </c>
      <c r="X15" s="49">
        <v>0.34697379107991361</v>
      </c>
      <c r="Y15" s="49">
        <v>0.34656482070351763</v>
      </c>
      <c r="Z15" s="141">
        <v>0.35038132581421522</v>
      </c>
      <c r="AA15" s="141">
        <v>0.34858387202408997</v>
      </c>
    </row>
    <row r="16" spans="1:27" ht="14.25" customHeight="1" x14ac:dyDescent="0.25">
      <c r="B16" s="65" t="s">
        <v>24</v>
      </c>
      <c r="C16" s="68">
        <v>29.463509841109019</v>
      </c>
      <c r="D16" s="68">
        <v>28.705585828039602</v>
      </c>
      <c r="E16" s="68">
        <v>29.437161626184004</v>
      </c>
      <c r="F16" s="68">
        <v>29.764926247214717</v>
      </c>
      <c r="G16" s="68">
        <v>28.951582951758294</v>
      </c>
      <c r="H16" s="68">
        <v>27.948771740441646</v>
      </c>
      <c r="I16" s="68">
        <v>28.510714086249735</v>
      </c>
      <c r="J16" s="68">
        <v>29.063641085388365</v>
      </c>
      <c r="K16" s="68">
        <v>27.388887601945118</v>
      </c>
      <c r="L16" s="68">
        <v>26.763598734916119</v>
      </c>
      <c r="M16" s="68">
        <v>27.83248955451705</v>
      </c>
      <c r="N16" s="68">
        <v>28.234424104173552</v>
      </c>
      <c r="O16" s="68">
        <v>27.11394482548322</v>
      </c>
      <c r="P16" s="68">
        <v>25.021581375372538</v>
      </c>
      <c r="Q16" s="68">
        <v>26.062661642894302</v>
      </c>
      <c r="R16" s="68">
        <v>27.003630826661464</v>
      </c>
      <c r="S16" s="68">
        <v>27.100430552879285</v>
      </c>
      <c r="T16" s="68">
        <v>27.854600657025255</v>
      </c>
      <c r="U16" s="68">
        <v>28.905189387868717</v>
      </c>
      <c r="V16" s="108">
        <v>29.110345282351073</v>
      </c>
      <c r="W16" s="108">
        <v>29.196895815207373</v>
      </c>
      <c r="X16" s="108">
        <v>29.603831581589301</v>
      </c>
      <c r="Y16" s="108">
        <v>30.327407542565414</v>
      </c>
      <c r="Z16" s="68">
        <v>30.102062800006625</v>
      </c>
      <c r="AA16" s="68">
        <v>30.208767531003598</v>
      </c>
    </row>
    <row r="17" spans="2:83" ht="14.25" customHeight="1" x14ac:dyDescent="0.25">
      <c r="B17" s="46" t="s">
        <v>326</v>
      </c>
      <c r="C17" s="50">
        <v>53.1853780234865</v>
      </c>
      <c r="D17" s="50">
        <v>51.238466132478017</v>
      </c>
      <c r="E17" s="50">
        <v>52.393919386247887</v>
      </c>
      <c r="F17" s="50">
        <v>52.512010948785417</v>
      </c>
      <c r="G17" s="50">
        <v>51.286749755426165</v>
      </c>
      <c r="H17" s="50">
        <v>49.907384942076682</v>
      </c>
      <c r="I17" s="50">
        <v>50.620076766345015</v>
      </c>
      <c r="J17" s="50">
        <v>50.960763037293042</v>
      </c>
      <c r="K17" s="50">
        <v>49.693403049577022</v>
      </c>
      <c r="L17" s="50">
        <v>48.015454226331592</v>
      </c>
      <c r="M17" s="50">
        <v>50.343696436480876</v>
      </c>
      <c r="N17" s="50">
        <v>50.657569769565818</v>
      </c>
      <c r="O17" s="50">
        <v>48.818543228698331</v>
      </c>
      <c r="P17" s="50">
        <v>46.146332127104664</v>
      </c>
      <c r="Q17" s="50">
        <v>46.765950398748281</v>
      </c>
      <c r="R17" s="50">
        <v>47.470361443874793</v>
      </c>
      <c r="S17" s="50">
        <v>47.926279446022299</v>
      </c>
      <c r="T17" s="50">
        <v>50.014887513601714</v>
      </c>
      <c r="U17" s="50">
        <v>51.222158639813358</v>
      </c>
      <c r="V17" s="106">
        <v>51.292713525037151</v>
      </c>
      <c r="W17" s="106">
        <v>51.192417372714168</v>
      </c>
      <c r="X17" s="106">
        <v>51.844038363477345</v>
      </c>
      <c r="Y17" s="106">
        <v>53.018966244892795</v>
      </c>
      <c r="Z17" s="142">
        <v>52.134559441041205</v>
      </c>
      <c r="AA17" s="142">
        <v>52.227143272004419</v>
      </c>
    </row>
    <row r="18" spans="2:83" ht="14.25" customHeight="1" x14ac:dyDescent="0.25">
      <c r="B18" s="46" t="s">
        <v>25</v>
      </c>
      <c r="C18" s="50">
        <v>12.060391261213461</v>
      </c>
      <c r="D18" s="50">
        <v>12.303830590433193</v>
      </c>
      <c r="E18" s="50">
        <v>12.709098111972011</v>
      </c>
      <c r="F18" s="50">
        <v>13.185261451164855</v>
      </c>
      <c r="G18" s="50">
        <v>12.532226768643801</v>
      </c>
      <c r="H18" s="50">
        <v>12.143744052491522</v>
      </c>
      <c r="I18" s="50">
        <v>13.371021680287136</v>
      </c>
      <c r="J18" s="50">
        <v>13.409411374964918</v>
      </c>
      <c r="K18" s="50">
        <v>12.089315153192087</v>
      </c>
      <c r="L18" s="50">
        <v>12.096404634173167</v>
      </c>
      <c r="M18" s="50">
        <v>12.440982291973869</v>
      </c>
      <c r="N18" s="50">
        <v>13.00154049661972</v>
      </c>
      <c r="O18" s="50">
        <v>12.439296783737698</v>
      </c>
      <c r="P18" s="50">
        <v>11.461964537744258</v>
      </c>
      <c r="Q18" s="50">
        <v>12.319653194639068</v>
      </c>
      <c r="R18" s="50">
        <v>12.905998511256238</v>
      </c>
      <c r="S18" s="50">
        <v>12.801323321890093</v>
      </c>
      <c r="T18" s="50">
        <v>12.321525682673558</v>
      </c>
      <c r="U18" s="50">
        <v>12.911024063620388</v>
      </c>
      <c r="V18" s="106">
        <v>13.446869618967044</v>
      </c>
      <c r="W18" s="106">
        <v>13.549249053014121</v>
      </c>
      <c r="X18" s="106">
        <v>13.48738960292763</v>
      </c>
      <c r="Y18" s="106">
        <v>13.389550175340382</v>
      </c>
      <c r="Z18" s="142">
        <v>13.385624269947863</v>
      </c>
      <c r="AA18" s="142">
        <v>12.578112075129731</v>
      </c>
    </row>
    <row r="19" spans="2:83" ht="14.25" customHeight="1" x14ac:dyDescent="0.25">
      <c r="B19" s="46" t="s">
        <v>26</v>
      </c>
      <c r="C19" s="50">
        <v>2.8822765980487404</v>
      </c>
      <c r="D19" s="50">
        <v>2.8942330072871241</v>
      </c>
      <c r="E19" s="50">
        <v>3.0257101770459767</v>
      </c>
      <c r="F19" s="50">
        <v>3.0256540857309422</v>
      </c>
      <c r="G19" s="50">
        <v>3.0028649941243493</v>
      </c>
      <c r="H19" s="50">
        <v>2.9093830381412715</v>
      </c>
      <c r="I19" s="50">
        <v>2.9053827858316867</v>
      </c>
      <c r="J19" s="50">
        <v>3.1077121936563095</v>
      </c>
      <c r="K19" s="50">
        <v>2.9791819919019287</v>
      </c>
      <c r="L19" s="50">
        <v>2.7672278585730639</v>
      </c>
      <c r="M19" s="50">
        <v>2.8426361893120156</v>
      </c>
      <c r="N19" s="50">
        <v>3.074371404696576</v>
      </c>
      <c r="O19" s="50">
        <v>3.1118213440984124</v>
      </c>
      <c r="P19" s="50">
        <v>2.7448385839113953</v>
      </c>
      <c r="Q19" s="50">
        <v>2.8946974534576246</v>
      </c>
      <c r="R19" s="50">
        <v>3.3258008332418143</v>
      </c>
      <c r="S19" s="50">
        <v>3.1981011037329878</v>
      </c>
      <c r="T19" s="50">
        <v>2.9972463853879643</v>
      </c>
      <c r="U19" s="50">
        <v>3.3154801002382612</v>
      </c>
      <c r="V19" s="106">
        <v>3.098669863211954</v>
      </c>
      <c r="W19" s="106">
        <v>3.1018877679304961</v>
      </c>
      <c r="X19" s="106">
        <v>3.252225460767086</v>
      </c>
      <c r="Y19" s="106">
        <v>3.2153420972295703</v>
      </c>
      <c r="Z19" s="142">
        <v>3.1597683787312949</v>
      </c>
      <c r="AA19" s="142">
        <v>3.1936349392341694</v>
      </c>
    </row>
    <row r="20" spans="2:83" ht="14.25" customHeight="1" x14ac:dyDescent="0.25">
      <c r="B20" s="65" t="s">
        <v>164</v>
      </c>
      <c r="C20" s="67">
        <v>3.1990109978551527E-2</v>
      </c>
      <c r="D20" s="67">
        <v>3.3562422214689504E-2</v>
      </c>
      <c r="E20" s="67">
        <v>3.4364789494128446E-2</v>
      </c>
      <c r="F20" s="67">
        <v>3.2813558513172386E-2</v>
      </c>
      <c r="G20" s="67">
        <v>3.0888687063033826E-2</v>
      </c>
      <c r="H20" s="67">
        <v>3.3642610901515262E-2</v>
      </c>
      <c r="I20" s="67">
        <v>3.1036914085701427E-2</v>
      </c>
      <c r="J20" s="67">
        <v>2.9248522783943642E-2</v>
      </c>
      <c r="K20" s="67">
        <v>2.8824566631852597E-2</v>
      </c>
      <c r="L20" s="67">
        <v>2.9200109263859086E-2</v>
      </c>
      <c r="M20" s="67">
        <v>2.7652432610357006E-2</v>
      </c>
      <c r="N20" s="67">
        <v>2.7506159466277189E-2</v>
      </c>
      <c r="O20" s="67">
        <v>2.6274874900091227E-2</v>
      </c>
      <c r="P20" s="67">
        <v>2.5227704929911322E-2</v>
      </c>
      <c r="Q20" s="67">
        <v>2.404720198610583E-2</v>
      </c>
      <c r="R20" s="67">
        <v>2.546301816492132E-2</v>
      </c>
      <c r="S20" s="67">
        <v>2.5128752779172054E-2</v>
      </c>
      <c r="T20" s="67">
        <v>2.5307501189678384E-2</v>
      </c>
      <c r="U20" s="67">
        <v>2.3066702728771288E-2</v>
      </c>
      <c r="V20" s="67">
        <v>1.9767186655422552E-2</v>
      </c>
      <c r="W20" s="67">
        <v>2.0607151534707737E-2</v>
      </c>
      <c r="X20" s="67">
        <v>2.0127569061214805E-2</v>
      </c>
      <c r="Y20" s="67">
        <v>2.028257924631836E-2</v>
      </c>
      <c r="Z20" s="67">
        <v>1.9895044496182721E-2</v>
      </c>
      <c r="AA20" s="67">
        <v>2.0566701133570963E-2</v>
      </c>
    </row>
    <row r="21" spans="2:83" ht="14.25" customHeight="1" x14ac:dyDescent="0.25">
      <c r="B21" s="46" t="s">
        <v>327</v>
      </c>
      <c r="C21" s="49">
        <v>1.7070578754188898E-2</v>
      </c>
      <c r="D21" s="49">
        <v>1.7743526184889457E-2</v>
      </c>
      <c r="E21" s="49">
        <v>1.770353822229832E-2</v>
      </c>
      <c r="F21" s="49">
        <v>1.6391808680772297E-2</v>
      </c>
      <c r="G21" s="49">
        <v>1.4746232258388267E-2</v>
      </c>
      <c r="H21" s="49">
        <v>1.4775002921412443E-2</v>
      </c>
      <c r="I21" s="49">
        <v>1.2092110585672999E-2</v>
      </c>
      <c r="J21" s="49">
        <v>1.1174445299952096E-2</v>
      </c>
      <c r="K21" s="49">
        <v>1.1306971900550704E-2</v>
      </c>
      <c r="L21" s="49">
        <v>1.2939125980396355E-2</v>
      </c>
      <c r="M21" s="49">
        <v>1.2318134263581944E-2</v>
      </c>
      <c r="N21" s="49">
        <v>1.2769505443942772E-2</v>
      </c>
      <c r="O21" s="49">
        <v>1.1508101268818264E-2</v>
      </c>
      <c r="P21" s="49">
        <v>1.0267406795626793E-2</v>
      </c>
      <c r="Q21" s="49">
        <v>1.1220025902465408E-2</v>
      </c>
      <c r="R21" s="49">
        <v>1.0579033026888077E-2</v>
      </c>
      <c r="S21" s="49">
        <v>1.0453319935125898E-2</v>
      </c>
      <c r="T21" s="49">
        <v>1.007383754397871E-2</v>
      </c>
      <c r="U21" s="49">
        <v>1.0747722630348846E-2</v>
      </c>
      <c r="V21" s="49">
        <v>9.7271676268930254E-3</v>
      </c>
      <c r="W21" s="49">
        <v>9.725049881523876E-3</v>
      </c>
      <c r="X21" s="49">
        <v>9.9163552948573954E-3</v>
      </c>
      <c r="Y21" s="49">
        <v>1.0159295671939501E-2</v>
      </c>
      <c r="Z21" s="141">
        <v>9.8666666666666677E-3</v>
      </c>
      <c r="AA21" s="141">
        <v>1.0149999999999999E-2</v>
      </c>
    </row>
    <row r="22" spans="2:83" ht="14.25" customHeight="1" x14ac:dyDescent="0.25">
      <c r="B22" s="46" t="s">
        <v>328</v>
      </c>
      <c r="C22" s="49">
        <v>1.7362357645221749E-2</v>
      </c>
      <c r="D22" s="49">
        <v>1.7960399233067623E-2</v>
      </c>
      <c r="E22" s="49">
        <v>1.784564696574082E-2</v>
      </c>
      <c r="F22" s="49">
        <v>1.651540644477939E-2</v>
      </c>
      <c r="G22" s="49">
        <v>1.4851271587204562E-2</v>
      </c>
      <c r="H22" s="49">
        <v>1.4764701163408054E-2</v>
      </c>
      <c r="I22" s="49">
        <v>1.2155431009234488E-2</v>
      </c>
      <c r="J22" s="49">
        <v>1.1173984329056705E-2</v>
      </c>
      <c r="K22" s="49">
        <v>1.1256388167156683E-2</v>
      </c>
      <c r="L22" s="49">
        <v>1.2921615731634632E-2</v>
      </c>
      <c r="M22" s="49">
        <v>1.2197652453800343E-2</v>
      </c>
      <c r="N22" s="49">
        <v>1.2964044621044106E-2</v>
      </c>
      <c r="O22" s="49">
        <v>1.1513562976669148E-2</v>
      </c>
      <c r="P22" s="49">
        <v>1.059926707882043E-2</v>
      </c>
      <c r="Q22" s="49">
        <v>1.2444427370357331E-2</v>
      </c>
      <c r="R22" s="49">
        <v>1.052688236517184E-2</v>
      </c>
      <c r="S22" s="49">
        <v>1.086754515368051E-2</v>
      </c>
      <c r="T22" s="49">
        <v>1.0037047478783661E-2</v>
      </c>
      <c r="U22" s="49">
        <v>1.0878158200137433E-2</v>
      </c>
      <c r="V22" s="49">
        <v>9.6611576223565917E-3</v>
      </c>
      <c r="W22" s="49">
        <v>9.681572240333447E-3</v>
      </c>
      <c r="X22" s="49">
        <v>9.9304950328305969E-3</v>
      </c>
      <c r="Y22" s="49">
        <v>1.1435996732419256E-2</v>
      </c>
      <c r="Z22" s="141">
        <v>9.7827655900692683E-3</v>
      </c>
      <c r="AA22" s="141">
        <v>1.0621219624183081E-2</v>
      </c>
    </row>
    <row r="24" spans="2:83" ht="14.25" customHeight="1" x14ac:dyDescent="0.25">
      <c r="B24" s="51" t="s">
        <v>23</v>
      </c>
      <c r="C24" s="52">
        <v>5.0104332440838749E-2</v>
      </c>
      <c r="D24" s="52">
        <v>5.0804435083872911E-2</v>
      </c>
      <c r="E24" s="52">
        <v>5.4272287589339718E-2</v>
      </c>
      <c r="F24" s="52">
        <v>5.3728250424279644E-2</v>
      </c>
      <c r="G24" s="52">
        <v>5.1000135613079922E-2</v>
      </c>
      <c r="H24" s="52">
        <v>5.4149152670065558E-2</v>
      </c>
      <c r="I24" s="52">
        <v>5.238912590408585E-2</v>
      </c>
      <c r="J24" s="52">
        <v>4.8082258809735996E-2</v>
      </c>
      <c r="K24" s="52">
        <v>4.8394019322594302E-2</v>
      </c>
      <c r="L24" s="52">
        <v>4.912885718344806E-2</v>
      </c>
      <c r="M24" s="52">
        <v>4.618699538074774E-2</v>
      </c>
      <c r="N24" s="52">
        <v>4.7138064644529798E-2</v>
      </c>
      <c r="O24" s="52">
        <v>4.6186942904470805E-2</v>
      </c>
      <c r="P24" s="52">
        <v>4.2431802727313062E-2</v>
      </c>
      <c r="Q24" s="52">
        <v>3.8952616198306339E-2</v>
      </c>
      <c r="R24" s="52">
        <v>4.29754362643473E-2</v>
      </c>
      <c r="S24" s="52">
        <v>4.0865182941779765E-2</v>
      </c>
      <c r="T24" s="52">
        <v>4.4461993402041711E-2</v>
      </c>
      <c r="U24" s="52">
        <v>3.5607235386306946E-2</v>
      </c>
      <c r="V24" s="52">
        <v>3.1783148062047149E-2</v>
      </c>
      <c r="W24" s="52">
        <v>3.1242257756090977E-2</v>
      </c>
      <c r="X24" s="52">
        <v>3.0128498521322433E-2</v>
      </c>
      <c r="Y24" s="52">
        <v>3.2540091649107539E-2</v>
      </c>
      <c r="Z24" s="143">
        <v>3.3384188318118381E-2</v>
      </c>
      <c r="AA24" s="143">
        <v>3.5902162957323271E-2</v>
      </c>
    </row>
    <row r="25" spans="2:83" ht="14.25" customHeight="1" x14ac:dyDescent="0.25">
      <c r="B25" s="46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41"/>
      <c r="AA25" s="141"/>
    </row>
    <row r="26" spans="2:83" ht="12" customHeight="1" x14ac:dyDescent="0.25">
      <c r="B26" s="98" t="s">
        <v>165</v>
      </c>
    </row>
    <row r="27" spans="2:83" ht="15" hidden="1" customHeight="1" x14ac:dyDescent="0.25">
      <c r="B27" s="98" t="s">
        <v>165</v>
      </c>
    </row>
    <row r="28" spans="2:83" ht="15" hidden="1" customHeight="1" x14ac:dyDescent="0.25"/>
    <row r="29" spans="2:83" ht="15" hidden="1" customHeight="1" x14ac:dyDescent="0.25"/>
    <row r="30" spans="2:83" ht="15" hidden="1" customHeight="1" x14ac:dyDescent="0.25"/>
    <row r="31" spans="2:83" s="9" customFormat="1" ht="15" hidden="1" customHeight="1" x14ac:dyDescent="0.2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</row>
    <row r="32" spans="2:83" s="9" customFormat="1" ht="15" hidden="1" customHeight="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</row>
    <row r="33" spans="2:83" s="9" customFormat="1" ht="15" hidden="1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</row>
    <row r="34" spans="2:83" s="9" customFormat="1" ht="15" hidden="1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</row>
    <row r="35" spans="2:83" s="9" customFormat="1" ht="15" hidden="1" customHeight="1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</row>
    <row r="36" spans="2:83" s="9" customFormat="1" ht="15" hidden="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</row>
    <row r="37" spans="2:83" s="9" customFormat="1" ht="15" hidden="1" customHeight="1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</row>
    <row r="38" spans="2:83" s="9" customFormat="1" ht="15" hidden="1" customHeight="1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</row>
    <row r="39" spans="2:83" s="9" customFormat="1" ht="15" hidden="1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</row>
    <row r="40" spans="2:83" s="9" customFormat="1" ht="15" hidden="1" customHeight="1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</row>
    <row r="41" spans="2:83" s="9" customFormat="1" ht="15" hidden="1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</row>
    <row r="42" spans="2:83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</row>
    <row r="43" spans="2:83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</row>
    <row r="44" spans="2:83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</row>
    <row r="45" spans="2:83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</row>
    <row r="46" spans="2:83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</row>
    <row r="47" spans="2:83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</row>
    <row r="48" spans="2:83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</row>
    <row r="49" spans="2:83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</row>
    <row r="50" spans="2:83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</row>
    <row r="51" spans="2:83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</row>
    <row r="52" spans="2:83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</row>
    <row r="53" spans="2:83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</row>
    <row r="54" spans="2:83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</row>
    <row r="55" spans="2:83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</row>
    <row r="56" spans="2:83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</row>
    <row r="57" spans="2:83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</row>
    <row r="58" spans="2:83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</row>
    <row r="59" spans="2:83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</row>
    <row r="60" spans="2:83" s="9" customFormat="1" ht="15" hidden="1" customHeight="1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</row>
    <row r="61" spans="2:83" s="9" customFormat="1" ht="15" hidden="1" customHeigh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W59"/>
  <sheetViews>
    <sheetView showGridLines="0" showRowColHeaders="0" zoomScaleNormal="100" workbookViewId="0">
      <pane xSplit="2" ySplit="6" topLeftCell="P7" activePane="bottomRight" state="frozen"/>
      <selection activeCell="Y16" sqref="Y16"/>
      <selection pane="topRight" activeCell="Y16" sqref="Y16"/>
      <selection pane="bottomLeft" activeCell="Y16" sqref="Y16"/>
      <selection pane="bottomRight" activeCell="AA3" sqref="AA3"/>
    </sheetView>
  </sheetViews>
  <sheetFormatPr defaultColWidth="0" defaultRowHeight="0" customHeight="1" zeroHeight="1" x14ac:dyDescent="0.25"/>
  <cols>
    <col min="1" max="1" width="2.81640625" style="9" customWidth="1"/>
    <col min="2" max="2" width="57.1796875" style="8" customWidth="1"/>
    <col min="3" max="25" width="8.81640625" style="8" customWidth="1"/>
    <col min="26" max="27" width="8.7265625" style="8" customWidth="1"/>
    <col min="28" max="28" width="2.453125" style="8" customWidth="1"/>
    <col min="29" max="16384" width="29.453125" style="8" hidden="1"/>
  </cols>
  <sheetData>
    <row r="1" spans="1:27" s="9" customFormat="1" ht="14.25" customHeight="1" x14ac:dyDescent="0.25"/>
    <row r="2" spans="1:27" s="9" customFormat="1" ht="14.25" customHeight="1" x14ac:dyDescent="0.25"/>
    <row r="3" spans="1:27" s="9" customFormat="1" ht="14.25" customHeight="1" x14ac:dyDescent="0.25"/>
    <row r="4" spans="1:27" ht="14.25" customHeight="1" x14ac:dyDescent="0.25">
      <c r="B4" s="12"/>
    </row>
    <row r="5" spans="1:27" ht="14.25" customHeight="1" x14ac:dyDescent="0.25">
      <c r="B5" s="13"/>
      <c r="Z5" s="144"/>
      <c r="AA5" s="144"/>
    </row>
    <row r="6" spans="1:27" s="16" customFormat="1" ht="14.25" customHeight="1" x14ac:dyDescent="0.25">
      <c r="A6" s="15"/>
      <c r="B6" s="85" t="s">
        <v>29</v>
      </c>
      <c r="C6" s="27" t="s">
        <v>2</v>
      </c>
      <c r="D6" s="27" t="s">
        <v>60</v>
      </c>
      <c r="E6" s="27" t="s">
        <v>61</v>
      </c>
      <c r="F6" s="27" t="s">
        <v>63</v>
      </c>
      <c r="G6" s="27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</row>
    <row r="7" spans="1:27" ht="14.25" customHeight="1" x14ac:dyDescent="0.25">
      <c r="B7" s="69" t="s">
        <v>32</v>
      </c>
      <c r="C7" s="70">
        <v>21465.395189999996</v>
      </c>
      <c r="D7" s="70">
        <v>20619.269999999997</v>
      </c>
      <c r="E7" s="70">
        <v>19888.224999999999</v>
      </c>
      <c r="F7" s="70">
        <v>19044.484</v>
      </c>
      <c r="G7" s="70">
        <v>18332.655000000002</v>
      </c>
      <c r="H7" s="70">
        <v>17603.48</v>
      </c>
      <c r="I7" s="70">
        <v>17000.007999999998</v>
      </c>
      <c r="J7" s="70">
        <v>16518.852999999999</v>
      </c>
      <c r="K7" s="70">
        <v>16126.636000000002</v>
      </c>
      <c r="L7" s="70">
        <v>15755.844000000001</v>
      </c>
      <c r="M7" s="70">
        <v>15170.546000000002</v>
      </c>
      <c r="N7" s="70">
        <v>14838.648999999998</v>
      </c>
      <c r="O7" s="70">
        <v>14640.387999999999</v>
      </c>
      <c r="P7" s="70">
        <v>14507.678999999998</v>
      </c>
      <c r="Q7" s="70">
        <v>14360.300999999999</v>
      </c>
      <c r="R7" s="70">
        <v>14350.814000000002</v>
      </c>
      <c r="S7" s="70">
        <v>14228.909</v>
      </c>
      <c r="T7" s="70">
        <v>14184.233</v>
      </c>
      <c r="U7" s="70">
        <v>13994.811</v>
      </c>
      <c r="V7" s="70">
        <v>13925.173999999999</v>
      </c>
      <c r="W7" s="70">
        <v>13817.632</v>
      </c>
      <c r="X7" s="70">
        <v>13734.51</v>
      </c>
      <c r="Y7" s="70">
        <v>13739.217999999999</v>
      </c>
      <c r="Z7" s="70">
        <v>13735.560000000003</v>
      </c>
      <c r="AA7" s="70">
        <v>13736.112999999999</v>
      </c>
    </row>
    <row r="8" spans="1:27" ht="14.25" customHeight="1" x14ac:dyDescent="0.25">
      <c r="B8" s="82" t="s">
        <v>0</v>
      </c>
      <c r="C8" s="83">
        <v>7386.0399999999991</v>
      </c>
      <c r="D8" s="83">
        <v>7268.0360000000001</v>
      </c>
      <c r="E8" s="83">
        <v>7120.43</v>
      </c>
      <c r="F8" s="83">
        <v>6907.7439999999997</v>
      </c>
      <c r="G8" s="83">
        <v>6740.764000000001</v>
      </c>
      <c r="H8" s="83">
        <v>6553.8459999999995</v>
      </c>
      <c r="I8" s="83">
        <v>6394.4549999999999</v>
      </c>
      <c r="J8" s="83">
        <v>6276.3729999999996</v>
      </c>
      <c r="K8" s="83">
        <v>6277.2020000000002</v>
      </c>
      <c r="L8" s="83">
        <v>6241.54</v>
      </c>
      <c r="M8" s="83">
        <v>6221.6139999999996</v>
      </c>
      <c r="N8" s="83">
        <v>6217.3049999999994</v>
      </c>
      <c r="O8" s="83">
        <v>6227.848</v>
      </c>
      <c r="P8" s="83">
        <v>6252.0360000000001</v>
      </c>
      <c r="Q8" s="83">
        <v>6312.8859999999995</v>
      </c>
      <c r="R8" s="83">
        <v>6371.857</v>
      </c>
      <c r="S8" s="83">
        <v>6406.6089999999995</v>
      </c>
      <c r="T8" s="83">
        <v>6453.2469999999994</v>
      </c>
      <c r="U8" s="83">
        <v>6524.869999999999</v>
      </c>
      <c r="V8" s="83">
        <v>6622.5829999999996</v>
      </c>
      <c r="W8" s="83">
        <v>6728.1139999999996</v>
      </c>
      <c r="X8" s="83">
        <v>6875.2280000000001</v>
      </c>
      <c r="Y8" s="83">
        <v>7025.3450000000003</v>
      </c>
      <c r="Z8" s="83">
        <v>7203.9430000000002</v>
      </c>
      <c r="AA8" s="83">
        <v>7381.3069999999998</v>
      </c>
    </row>
    <row r="9" spans="1:27" ht="14.25" customHeight="1" x14ac:dyDescent="0.25">
      <c r="B9" s="53" t="s">
        <v>3</v>
      </c>
      <c r="C9" s="54">
        <v>2034.453</v>
      </c>
      <c r="D9" s="54">
        <v>2170.2570000000005</v>
      </c>
      <c r="E9" s="54">
        <v>2332.3329999999996</v>
      </c>
      <c r="F9" s="54">
        <v>2477.3500000000004</v>
      </c>
      <c r="G9" s="54">
        <v>2652.3050000000007</v>
      </c>
      <c r="H9" s="54">
        <v>2862.6320000000001</v>
      </c>
      <c r="I9" s="54">
        <v>3129.7310000000002</v>
      </c>
      <c r="J9" s="54">
        <v>3377.6549999999997</v>
      </c>
      <c r="K9" s="54">
        <v>3745.8490000000002</v>
      </c>
      <c r="L9" s="54">
        <v>4046.2919999999995</v>
      </c>
      <c r="M9" s="54">
        <v>4355.9799999999996</v>
      </c>
      <c r="N9" s="54">
        <v>4608.6699999999992</v>
      </c>
      <c r="O9" s="54">
        <v>4837.6419999999998</v>
      </c>
      <c r="P9" s="54">
        <v>5048.1930000000002</v>
      </c>
      <c r="Q9" s="54">
        <v>5277.2489999999998</v>
      </c>
      <c r="R9" s="54">
        <v>5482.4229999999998</v>
      </c>
      <c r="S9" s="54">
        <v>5651.0469999999996</v>
      </c>
      <c r="T9" s="54">
        <v>5808.6659999999993</v>
      </c>
      <c r="U9" s="54">
        <v>5991.762999999999</v>
      </c>
      <c r="V9" s="54">
        <v>6174.701</v>
      </c>
      <c r="W9" s="54">
        <v>6347.8159999999998</v>
      </c>
      <c r="X9" s="54">
        <v>6547.0339999999997</v>
      </c>
      <c r="Y9" s="54">
        <v>6738.8310000000001</v>
      </c>
      <c r="Z9" s="54">
        <v>6958.3540000000003</v>
      </c>
      <c r="AA9" s="54">
        <v>7169.6040000000003</v>
      </c>
    </row>
    <row r="10" spans="1:27" ht="14.25" customHeight="1" x14ac:dyDescent="0.25">
      <c r="B10" s="53" t="s">
        <v>119</v>
      </c>
      <c r="C10" s="54">
        <v>2989.5159999999996</v>
      </c>
      <c r="D10" s="54">
        <v>2870.6689999999999</v>
      </c>
      <c r="E10" s="54">
        <v>2723</v>
      </c>
      <c r="F10" s="54">
        <v>2545.3959999999997</v>
      </c>
      <c r="G10" s="54">
        <v>2374.4270000000001</v>
      </c>
      <c r="H10" s="54">
        <v>2170.4349999999995</v>
      </c>
      <c r="I10" s="54">
        <v>1925.0729999999999</v>
      </c>
      <c r="J10" s="54">
        <v>1706.5299999999997</v>
      </c>
      <c r="K10" s="54">
        <v>1474.2499999999998</v>
      </c>
      <c r="L10" s="54">
        <v>1266.6750000000002</v>
      </c>
      <c r="M10" s="54">
        <v>1074.097</v>
      </c>
      <c r="N10" s="54">
        <v>926.61800000000005</v>
      </c>
      <c r="O10" s="54">
        <v>794.35300000000007</v>
      </c>
      <c r="P10" s="54">
        <v>684.14700000000005</v>
      </c>
      <c r="Q10" s="54">
        <v>577.76300000000003</v>
      </c>
      <c r="R10" s="54">
        <v>485.29399999999998</v>
      </c>
      <c r="S10" s="54">
        <v>398.44</v>
      </c>
      <c r="T10" s="54">
        <v>331.84000000000003</v>
      </c>
      <c r="U10" s="54">
        <v>263.92800000000005</v>
      </c>
      <c r="V10" s="54">
        <v>211.80599999999998</v>
      </c>
      <c r="W10" s="54">
        <v>168.36099999999999</v>
      </c>
      <c r="X10" s="54">
        <v>136.86699999999999</v>
      </c>
      <c r="Y10" s="54">
        <v>113.495</v>
      </c>
      <c r="Z10" s="54">
        <v>90.781000000000006</v>
      </c>
      <c r="AA10" s="54">
        <v>73.975999999999985</v>
      </c>
    </row>
    <row r="11" spans="1:27" ht="14.25" customHeight="1" x14ac:dyDescent="0.25">
      <c r="B11" s="53" t="s">
        <v>166</v>
      </c>
      <c r="C11" s="54">
        <v>2362.0709999999999</v>
      </c>
      <c r="D11" s="54">
        <v>2227.1100000000006</v>
      </c>
      <c r="E11" s="54">
        <v>2065.0970000000002</v>
      </c>
      <c r="F11" s="54">
        <v>1884.9979999999998</v>
      </c>
      <c r="G11" s="54">
        <v>1714.0319999999999</v>
      </c>
      <c r="H11" s="54">
        <v>1520.779</v>
      </c>
      <c r="I11" s="54">
        <v>1339.6510000000001</v>
      </c>
      <c r="J11" s="54">
        <v>1192.1880000000001</v>
      </c>
      <c r="K11" s="54">
        <v>1057.1030000000001</v>
      </c>
      <c r="L11" s="54">
        <v>928.57299999999998</v>
      </c>
      <c r="M11" s="54">
        <v>791.53700000000003</v>
      </c>
      <c r="N11" s="54">
        <v>682.01700000000005</v>
      </c>
      <c r="O11" s="54">
        <v>595.85299999999995</v>
      </c>
      <c r="P11" s="54">
        <v>519.69599999999991</v>
      </c>
      <c r="Q11" s="54">
        <v>457.87400000000002</v>
      </c>
      <c r="R11" s="54">
        <v>404.14000000000004</v>
      </c>
      <c r="S11" s="54">
        <v>357.12200000000001</v>
      </c>
      <c r="T11" s="54">
        <v>312.74099999999999</v>
      </c>
      <c r="U11" s="54">
        <v>269.17899999999997</v>
      </c>
      <c r="V11" s="54">
        <v>236.07600000000002</v>
      </c>
      <c r="W11" s="54">
        <v>211.93699999999998</v>
      </c>
      <c r="X11" s="54">
        <v>191.327</v>
      </c>
      <c r="Y11" s="54">
        <v>173.01899999999998</v>
      </c>
      <c r="Z11" s="54">
        <v>154.80800000000002</v>
      </c>
      <c r="AA11" s="54">
        <v>137.727</v>
      </c>
    </row>
    <row r="12" spans="1:27" ht="14.25" customHeight="1" x14ac:dyDescent="0.25">
      <c r="B12" s="71" t="s">
        <v>5</v>
      </c>
      <c r="C12" s="70">
        <v>1521.5170000000001</v>
      </c>
      <c r="D12" s="70">
        <v>1460.1759999999999</v>
      </c>
      <c r="E12" s="70">
        <v>1382.8150000000001</v>
      </c>
      <c r="F12" s="70">
        <v>1319.7309999999998</v>
      </c>
      <c r="G12" s="70">
        <v>1282.8910000000001</v>
      </c>
      <c r="H12" s="70">
        <v>1270.2750000000001</v>
      </c>
      <c r="I12" s="70">
        <v>1257.7760000000001</v>
      </c>
      <c r="J12" s="70">
        <v>1247.6669999999999</v>
      </c>
      <c r="K12" s="70">
        <v>1223.5050000000001</v>
      </c>
      <c r="L12" s="70">
        <v>1186.1790000000001</v>
      </c>
      <c r="M12" s="70">
        <v>1146.575</v>
      </c>
      <c r="N12" s="70">
        <v>1114.8440000000001</v>
      </c>
      <c r="O12" s="70">
        <v>1067.2839999999999</v>
      </c>
      <c r="P12" s="70">
        <v>1033.239</v>
      </c>
      <c r="Q12" s="70">
        <v>1000.1210000000001</v>
      </c>
      <c r="R12" s="70">
        <v>966.26900000000001</v>
      </c>
      <c r="S12" s="70">
        <v>883.62899999999991</v>
      </c>
      <c r="T12" s="70">
        <v>870.80099999999993</v>
      </c>
      <c r="U12" s="70">
        <v>858.31299999999987</v>
      </c>
      <c r="V12" s="70">
        <v>844.91</v>
      </c>
      <c r="W12" s="70">
        <v>827.90300000000002</v>
      </c>
      <c r="X12" s="70">
        <v>813.36199999999997</v>
      </c>
      <c r="Y12" s="70">
        <v>798.07899999999995</v>
      </c>
      <c r="Z12" s="70">
        <v>785.19099999999992</v>
      </c>
      <c r="AA12" s="70">
        <v>769.84599999999989</v>
      </c>
    </row>
    <row r="13" spans="1:27" ht="14.25" customHeight="1" x14ac:dyDescent="0.25">
      <c r="B13" s="53" t="s">
        <v>6</v>
      </c>
      <c r="C13" s="54">
        <v>617.22199999999998</v>
      </c>
      <c r="D13" s="54">
        <v>647.73799999999994</v>
      </c>
      <c r="E13" s="54">
        <v>680.79099999999994</v>
      </c>
      <c r="F13" s="54">
        <v>714.54300000000001</v>
      </c>
      <c r="G13" s="54">
        <v>753.29</v>
      </c>
      <c r="H13" s="54">
        <v>805.31299999999999</v>
      </c>
      <c r="I13" s="54">
        <v>854.53000000000009</v>
      </c>
      <c r="J13" s="54">
        <v>890.81099999999992</v>
      </c>
      <c r="K13" s="54">
        <v>913.91300000000001</v>
      </c>
      <c r="L13" s="54">
        <v>918.56600000000003</v>
      </c>
      <c r="M13" s="54">
        <v>917.82799999999997</v>
      </c>
      <c r="N13" s="54">
        <v>916.83600000000001</v>
      </c>
      <c r="O13" s="54">
        <v>898.92</v>
      </c>
      <c r="P13" s="54">
        <v>890.56099999999992</v>
      </c>
      <c r="Q13" s="54">
        <v>887.67600000000004</v>
      </c>
      <c r="R13" s="54">
        <v>898.32799999999997</v>
      </c>
      <c r="S13" s="54">
        <v>883.62899999999991</v>
      </c>
      <c r="T13" s="54">
        <v>870.80099999999993</v>
      </c>
      <c r="U13" s="54">
        <v>858.31299999999987</v>
      </c>
      <c r="V13" s="54">
        <v>844.91</v>
      </c>
      <c r="W13" s="54">
        <v>827.90300000000002</v>
      </c>
      <c r="X13" s="54">
        <v>813.36199999999997</v>
      </c>
      <c r="Y13" s="54">
        <v>798.07899999999995</v>
      </c>
      <c r="Z13" s="54">
        <v>785.19099999999992</v>
      </c>
      <c r="AA13" s="54">
        <v>769.84599999999989</v>
      </c>
    </row>
    <row r="14" spans="1:27" ht="14.25" customHeight="1" x14ac:dyDescent="0.25">
      <c r="B14" s="53" t="s">
        <v>4</v>
      </c>
      <c r="C14" s="54">
        <v>904.29500000000007</v>
      </c>
      <c r="D14" s="54">
        <v>812.43799999999999</v>
      </c>
      <c r="E14" s="54">
        <v>702.024</v>
      </c>
      <c r="F14" s="54">
        <v>605.18799999999987</v>
      </c>
      <c r="G14" s="54">
        <v>529.60100000000011</v>
      </c>
      <c r="H14" s="54">
        <v>464.96200000000005</v>
      </c>
      <c r="I14" s="54">
        <v>403.24599999999998</v>
      </c>
      <c r="J14" s="54">
        <v>356.85599999999994</v>
      </c>
      <c r="K14" s="54">
        <v>309.59199999999998</v>
      </c>
      <c r="L14" s="54">
        <v>267.61300000000006</v>
      </c>
      <c r="M14" s="54">
        <v>228.74700000000001</v>
      </c>
      <c r="N14" s="54">
        <v>198.00800000000001</v>
      </c>
      <c r="O14" s="54">
        <v>168.364</v>
      </c>
      <c r="P14" s="54">
        <v>142.678</v>
      </c>
      <c r="Q14" s="54">
        <v>112.44500000000001</v>
      </c>
      <c r="R14" s="54">
        <v>67.940999999999988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</row>
    <row r="15" spans="1:27" ht="14.25" customHeight="1" x14ac:dyDescent="0.25">
      <c r="B15" s="71" t="s">
        <v>27</v>
      </c>
      <c r="C15" s="70">
        <v>12557.838189999999</v>
      </c>
      <c r="D15" s="70">
        <v>11891.057999999997</v>
      </c>
      <c r="E15" s="70">
        <v>11384.98</v>
      </c>
      <c r="F15" s="70">
        <v>10817.009000000002</v>
      </c>
      <c r="G15" s="70">
        <v>10309.000000000002</v>
      </c>
      <c r="H15" s="70">
        <v>9779.3589999999986</v>
      </c>
      <c r="I15" s="70">
        <v>9347.7769999999982</v>
      </c>
      <c r="J15" s="70">
        <v>8994.8129999999983</v>
      </c>
      <c r="K15" s="70">
        <v>8625.9290000000001</v>
      </c>
      <c r="L15" s="70">
        <v>8328.125</v>
      </c>
      <c r="M15" s="70">
        <v>7802.3570000000009</v>
      </c>
      <c r="N15" s="70">
        <v>7506.4999999999982</v>
      </c>
      <c r="O15" s="70">
        <v>7345.2559999999994</v>
      </c>
      <c r="P15" s="70">
        <v>7222.4039999999986</v>
      </c>
      <c r="Q15" s="70">
        <v>7047.2939999999999</v>
      </c>
      <c r="R15" s="70">
        <v>7012.688000000001</v>
      </c>
      <c r="S15" s="70">
        <v>6938.6709999999985</v>
      </c>
      <c r="T15" s="70">
        <v>6860.1850000000004</v>
      </c>
      <c r="U15" s="70">
        <v>6611.6280000000006</v>
      </c>
      <c r="V15" s="70">
        <v>6457.6809999999987</v>
      </c>
      <c r="W15" s="70">
        <v>6261.6149999999998</v>
      </c>
      <c r="X15" s="70">
        <v>6045.92</v>
      </c>
      <c r="Y15" s="70">
        <v>5915.7939999999999</v>
      </c>
      <c r="Z15" s="70">
        <v>5746.4260000000004</v>
      </c>
      <c r="AA15" s="70">
        <v>5584.96</v>
      </c>
    </row>
    <row r="16" spans="1:27" ht="14.25" customHeight="1" x14ac:dyDescent="0.25">
      <c r="B16" s="53" t="s">
        <v>268</v>
      </c>
      <c r="C16" s="54">
        <v>10876.066999999999</v>
      </c>
      <c r="D16" s="54">
        <v>10089.337</v>
      </c>
      <c r="E16" s="54">
        <v>9455.0159999999996</v>
      </c>
      <c r="F16" s="54">
        <v>8846.9389999999985</v>
      </c>
      <c r="G16" s="54">
        <v>8306.0059999999994</v>
      </c>
      <c r="H16" s="54">
        <v>7751.8249999999998</v>
      </c>
      <c r="I16" s="54">
        <v>7227.3710000000001</v>
      </c>
      <c r="J16" s="54">
        <v>6796.991</v>
      </c>
      <c r="K16" s="54">
        <v>6421.4979999999996</v>
      </c>
      <c r="L16" s="54">
        <v>6102.0770000000002</v>
      </c>
      <c r="M16" s="54">
        <v>5536.1319999999996</v>
      </c>
      <c r="N16" s="54">
        <v>5196.5110000000004</v>
      </c>
      <c r="O16" s="54">
        <v>4870.0550000000003</v>
      </c>
      <c r="P16" s="54">
        <v>4586.5470000000005</v>
      </c>
      <c r="Q16" s="54">
        <v>4308.6900000000005</v>
      </c>
      <c r="R16" s="54">
        <v>4064.0650000000001</v>
      </c>
      <c r="S16" s="54">
        <v>3823.9470000000001</v>
      </c>
      <c r="T16" s="54">
        <v>3576.4920000000002</v>
      </c>
      <c r="U16" s="54">
        <v>3317.6959999999999</v>
      </c>
      <c r="V16" s="54">
        <v>3106.2089999999994</v>
      </c>
      <c r="W16" s="54">
        <v>2897.2429999999999</v>
      </c>
      <c r="X16" s="54">
        <v>2708.2350000000001</v>
      </c>
      <c r="Y16" s="54">
        <v>2541.174</v>
      </c>
      <c r="Z16" s="54">
        <v>2383.9650000000006</v>
      </c>
      <c r="AA16" s="54">
        <v>2228.1889999999999</v>
      </c>
    </row>
    <row r="17" spans="1:27" ht="14.25" customHeight="1" x14ac:dyDescent="0.25">
      <c r="B17" s="53" t="s">
        <v>269</v>
      </c>
      <c r="C17" s="54">
        <v>1681.787</v>
      </c>
      <c r="D17" s="54">
        <v>1801.654</v>
      </c>
      <c r="E17" s="54">
        <v>1929.9349999999999</v>
      </c>
      <c r="F17" s="54">
        <v>1970.021</v>
      </c>
      <c r="G17" s="54">
        <v>2002.9939999999999</v>
      </c>
      <c r="H17" s="54">
        <v>2027.5319999999999</v>
      </c>
      <c r="I17" s="54">
        <v>2120.4059999999999</v>
      </c>
      <c r="J17" s="54">
        <v>2197.8220000000001</v>
      </c>
      <c r="K17" s="54">
        <v>2204.431</v>
      </c>
      <c r="L17" s="54">
        <v>2226.0479999999998</v>
      </c>
      <c r="M17" s="54">
        <v>2266.2249999999999</v>
      </c>
      <c r="N17" s="54">
        <v>2309.989</v>
      </c>
      <c r="O17" s="54">
        <v>2475.201</v>
      </c>
      <c r="P17" s="54">
        <v>2635.857</v>
      </c>
      <c r="Q17" s="54">
        <v>2738.6039999999998</v>
      </c>
      <c r="R17" s="54">
        <v>2948.623</v>
      </c>
      <c r="S17" s="54">
        <v>3114.7240000000002</v>
      </c>
      <c r="T17" s="54">
        <v>3283.6930000000002</v>
      </c>
      <c r="U17" s="54">
        <v>3293.9319999999998</v>
      </c>
      <c r="V17" s="54">
        <v>3351.4720000000002</v>
      </c>
      <c r="W17" s="54">
        <v>3364.3719999999998</v>
      </c>
      <c r="X17" s="54">
        <v>3337.6849999999999</v>
      </c>
      <c r="Y17" s="54">
        <v>3374.62</v>
      </c>
      <c r="Z17" s="54">
        <v>3362.4609999999998</v>
      </c>
      <c r="AA17" s="54">
        <v>3356.7710000000002</v>
      </c>
    </row>
    <row r="18" spans="1:27" ht="14.25" customHeight="1" x14ac:dyDescent="0.25">
      <c r="B18" s="69" t="s">
        <v>33</v>
      </c>
      <c r="C18" s="61">
        <v>0.23602146270844193</v>
      </c>
      <c r="D18" s="61">
        <v>0.22814241447537276</v>
      </c>
      <c r="E18" s="61">
        <v>0.2197658149224489</v>
      </c>
      <c r="F18" s="61">
        <v>0.21345025152400715</v>
      </c>
      <c r="G18" s="61">
        <v>0.20643594825360492</v>
      </c>
      <c r="H18" s="61">
        <v>0.19433605055342343</v>
      </c>
      <c r="I18" s="61">
        <v>0.18267225967945749</v>
      </c>
      <c r="J18" s="61">
        <v>0.17590807675513356</v>
      </c>
      <c r="K18" s="61">
        <v>0.16908134023326377</v>
      </c>
      <c r="L18" s="61">
        <v>0.16202525451337685</v>
      </c>
      <c r="M18" s="61">
        <v>0.16078635200863356</v>
      </c>
      <c r="N18" s="61">
        <v>0.15257132384520758</v>
      </c>
      <c r="O18" s="61">
        <v>0.14804267781669572</v>
      </c>
      <c r="P18" s="61">
        <v>0.14716447559195817</v>
      </c>
      <c r="Q18" s="61">
        <v>0.14520042779613637</v>
      </c>
      <c r="R18" s="61">
        <v>0.14413924568057687</v>
      </c>
      <c r="S18" s="61">
        <v>0.14016634132507594</v>
      </c>
      <c r="T18" s="61">
        <v>0.13990192736532825</v>
      </c>
      <c r="U18" s="61">
        <v>0.14104430185995323</v>
      </c>
      <c r="V18" s="61">
        <v>0.14199999999999999</v>
      </c>
      <c r="W18" s="61">
        <v>0.14149540243078562</v>
      </c>
      <c r="X18" s="61">
        <v>0.13952982585987952</v>
      </c>
      <c r="Y18" s="61">
        <v>0.14042096263190806</v>
      </c>
      <c r="Z18" s="61">
        <v>0.14086153598890694</v>
      </c>
      <c r="AA18" s="61">
        <v>0.14459449905363911</v>
      </c>
    </row>
    <row r="19" spans="1:27" ht="14.25" customHeight="1" x14ac:dyDescent="0.25">
      <c r="B19" s="55" t="s">
        <v>36</v>
      </c>
      <c r="C19" s="56">
        <v>0.32555795228776269</v>
      </c>
      <c r="D19" s="56">
        <v>0.29064456197617539</v>
      </c>
      <c r="E19" s="56">
        <v>0.26787812541202127</v>
      </c>
      <c r="F19" s="56">
        <v>0.25365980717517583</v>
      </c>
      <c r="G19" s="56">
        <v>0.24129750877603537</v>
      </c>
      <c r="H19" s="56">
        <v>0.22344292004689986</v>
      </c>
      <c r="I19" s="56">
        <v>0.20999243033016243</v>
      </c>
      <c r="J19" s="56">
        <v>0.20527935319210777</v>
      </c>
      <c r="K19" s="56">
        <v>0.18823153353566077</v>
      </c>
      <c r="L19" s="56">
        <v>0.18345596779626544</v>
      </c>
      <c r="M19" s="56">
        <v>0.1832095475338309</v>
      </c>
      <c r="N19" s="56">
        <v>0.17741140841123557</v>
      </c>
      <c r="O19" s="56">
        <v>0.17467825542524548</v>
      </c>
      <c r="P19" s="56">
        <v>0.1760991600214255</v>
      </c>
      <c r="Q19" s="56">
        <v>0.17326852980901944</v>
      </c>
      <c r="R19" s="56">
        <v>0.1745834441607369</v>
      </c>
      <c r="S19" s="56">
        <v>0.1703912168713308</v>
      </c>
      <c r="T19" s="56">
        <v>0.17054007768669927</v>
      </c>
      <c r="U19" s="56">
        <v>0.17297510222424062</v>
      </c>
      <c r="V19" s="56">
        <v>0.17699999999999999</v>
      </c>
      <c r="W19" s="56">
        <v>0.17584228236041288</v>
      </c>
      <c r="X19" s="56">
        <v>0.17267161990889887</v>
      </c>
      <c r="Y19" s="56">
        <v>0.17198541027670516</v>
      </c>
      <c r="Z19" s="145">
        <v>0.1757764064101448</v>
      </c>
      <c r="AA19" s="145">
        <v>0.17854744565567329</v>
      </c>
    </row>
    <row r="20" spans="1:27" ht="14.25" customHeight="1" x14ac:dyDescent="0.25">
      <c r="B20" s="69" t="s">
        <v>34</v>
      </c>
      <c r="C20" s="61">
        <v>8.8270008803843544E-2</v>
      </c>
      <c r="D20" s="61">
        <v>8.6814979291436348E-2</v>
      </c>
      <c r="E20" s="61">
        <v>8.5653876568433068E-2</v>
      </c>
      <c r="F20" s="61">
        <v>8.4183468858981952E-2</v>
      </c>
      <c r="G20" s="61">
        <v>8.4139267527478273E-2</v>
      </c>
      <c r="H20" s="61">
        <v>8.3614151665055786E-2</v>
      </c>
      <c r="I20" s="61">
        <v>8.3263083628516601E-2</v>
      </c>
      <c r="J20" s="61">
        <v>8.3568445008218653E-2</v>
      </c>
      <c r="K20" s="61">
        <v>8.4252519766717895E-2</v>
      </c>
      <c r="L20" s="61">
        <v>8.4202278445296791E-2</v>
      </c>
      <c r="M20" s="61">
        <v>7.1444032662572307E-2</v>
      </c>
      <c r="N20" s="61">
        <v>6.9289912812317084E-2</v>
      </c>
      <c r="O20" s="61">
        <v>6.8136927716208329E-2</v>
      </c>
      <c r="P20" s="61">
        <v>6.8479169208620863E-2</v>
      </c>
      <c r="Q20" s="61">
        <v>6.8990819587225999E-2</v>
      </c>
      <c r="R20" s="61">
        <v>6.8776668061986956E-2</v>
      </c>
      <c r="S20" s="61">
        <v>6.5811352673257537E-2</v>
      </c>
      <c r="T20" s="61">
        <v>6.7454409463330034E-2</v>
      </c>
      <c r="U20" s="61">
        <v>6.8909812358707814E-2</v>
      </c>
      <c r="V20" s="61">
        <v>7.2190454089584827E-2</v>
      </c>
      <c r="W20" s="61">
        <v>7.3695290514364728E-2</v>
      </c>
      <c r="X20" s="61">
        <v>7.6246833576540385E-2</v>
      </c>
      <c r="Y20" s="61">
        <v>8.1291601799401966E-2</v>
      </c>
      <c r="Z20" s="61">
        <v>8.4850527577061727E-2</v>
      </c>
      <c r="AA20" s="61">
        <v>9.4490251380846227E-2</v>
      </c>
    </row>
    <row r="21" spans="1:27" ht="14.25" customHeight="1" x14ac:dyDescent="0.25">
      <c r="B21" s="55" t="s">
        <v>37</v>
      </c>
      <c r="C21" s="56">
        <v>0.8024200538861509</v>
      </c>
      <c r="D21" s="56">
        <v>0.79830483557942822</v>
      </c>
      <c r="E21" s="56">
        <v>0.89080992615575871</v>
      </c>
      <c r="F21" s="56">
        <v>0.88944818881610788</v>
      </c>
      <c r="G21" s="56">
        <v>0.89290871436307151</v>
      </c>
      <c r="H21" s="56">
        <v>0.77884576258378047</v>
      </c>
      <c r="I21" s="56">
        <v>0.78618926538057599</v>
      </c>
      <c r="J21" s="56">
        <v>0.79478352948073461</v>
      </c>
      <c r="K21" s="56">
        <v>0.80384736273897972</v>
      </c>
      <c r="L21" s="56">
        <v>0.80892705204750237</v>
      </c>
      <c r="M21" s="56">
        <v>0.72155061667976417</v>
      </c>
      <c r="N21" s="56">
        <v>0.67706395595712388</v>
      </c>
      <c r="O21" s="56">
        <v>0.671472728549382</v>
      </c>
      <c r="P21" s="56">
        <v>0.66895793256740155</v>
      </c>
      <c r="Q21" s="56">
        <v>0.65560493272780851</v>
      </c>
      <c r="R21" s="56">
        <v>0.66721282009765404</v>
      </c>
      <c r="S21" s="56">
        <v>0.65966085306741529</v>
      </c>
      <c r="T21" s="56">
        <v>0.702916370613903</v>
      </c>
      <c r="U21" s="56">
        <v>0.65746914093457032</v>
      </c>
      <c r="V21" s="109">
        <v>0.65606446733538015</v>
      </c>
      <c r="W21" s="109">
        <v>0.65099415497413815</v>
      </c>
      <c r="X21" s="109">
        <v>0.61499379200548676</v>
      </c>
      <c r="Y21" s="109">
        <v>0.66927220916795394</v>
      </c>
      <c r="Z21" s="146">
        <v>0.68365759263048365</v>
      </c>
      <c r="AA21" s="146">
        <v>0.73888239438106684</v>
      </c>
    </row>
    <row r="22" spans="1:27" ht="14.25" customHeight="1" x14ac:dyDescent="0.25">
      <c r="B22" s="69" t="s">
        <v>35</v>
      </c>
      <c r="C22" s="61">
        <v>0.33057764778421067</v>
      </c>
      <c r="D22" s="61">
        <v>0.32913936646160025</v>
      </c>
      <c r="E22" s="61">
        <v>0.31935603826605841</v>
      </c>
      <c r="F22" s="61">
        <v>0.31325217351343554</v>
      </c>
      <c r="G22" s="61">
        <v>0.3086497534194837</v>
      </c>
      <c r="H22" s="61">
        <v>0.30222140027344074</v>
      </c>
      <c r="I22" s="61">
        <v>0.29631897456880313</v>
      </c>
      <c r="J22" s="61">
        <v>0.29009920670028977</v>
      </c>
      <c r="K22" s="61">
        <v>0.28127264300855381</v>
      </c>
      <c r="L22" s="61">
        <v>0.2725048527574559</v>
      </c>
      <c r="M22" s="61">
        <v>0.27200000000000002</v>
      </c>
      <c r="N22" s="61">
        <v>0.26</v>
      </c>
      <c r="O22" s="61">
        <v>0.25800000000000001</v>
      </c>
      <c r="P22" s="61">
        <v>0.25800000000000001</v>
      </c>
      <c r="Q22" s="61">
        <v>0.25365089615429259</v>
      </c>
      <c r="R22" s="61">
        <v>0.25760772882578675</v>
      </c>
      <c r="S22" s="61">
        <v>0.25779046059649691</v>
      </c>
      <c r="T22" s="61">
        <v>0.25945267261282207</v>
      </c>
      <c r="U22" s="61">
        <v>0.25566349900642521</v>
      </c>
      <c r="V22" s="61">
        <v>0.25246083526340407</v>
      </c>
      <c r="W22" s="61">
        <v>0.25400399358406733</v>
      </c>
      <c r="X22" s="61">
        <v>0.25847457627118642</v>
      </c>
      <c r="Y22" s="61">
        <v>0.25717947781999434</v>
      </c>
      <c r="Z22" s="61">
        <v>0.25870624233584422</v>
      </c>
      <c r="AA22" s="61">
        <v>0.25941173172761045</v>
      </c>
    </row>
    <row r="23" spans="1:27" ht="14.25" customHeight="1" x14ac:dyDescent="0.25">
      <c r="B23" s="69" t="s">
        <v>38</v>
      </c>
      <c r="C23" s="72">
        <v>62.111321925414622</v>
      </c>
      <c r="D23" s="72">
        <v>63.216195090471608</v>
      </c>
      <c r="E23" s="72">
        <v>66.171128136025217</v>
      </c>
      <c r="F23" s="72">
        <v>71.55498217622592</v>
      </c>
      <c r="G23" s="72">
        <v>72.033301163267126</v>
      </c>
      <c r="H23" s="72">
        <v>74.332920611281409</v>
      </c>
      <c r="I23" s="72">
        <v>77.560797005147734</v>
      </c>
      <c r="J23" s="72">
        <v>78.063282750382413</v>
      </c>
      <c r="K23" s="72">
        <v>81.701439198217784</v>
      </c>
      <c r="L23" s="72">
        <v>80.993519388764014</v>
      </c>
      <c r="M23" s="72">
        <v>83.584948054719703</v>
      </c>
      <c r="N23" s="72">
        <v>82.151193342644731</v>
      </c>
      <c r="O23" s="72">
        <v>85.359602660594462</v>
      </c>
      <c r="P23" s="72">
        <v>86.145813732418802</v>
      </c>
      <c r="Q23" s="72">
        <v>87.079450536342804</v>
      </c>
      <c r="R23" s="72">
        <v>86.446440492404534</v>
      </c>
      <c r="S23" s="72">
        <v>90.007634413912271</v>
      </c>
      <c r="T23" s="72">
        <v>88.45124934374131</v>
      </c>
      <c r="U23" s="72">
        <v>90.321751628209384</v>
      </c>
      <c r="V23" s="72">
        <v>90.925661145573642</v>
      </c>
      <c r="W23" s="72">
        <v>93.440302606544307</v>
      </c>
      <c r="X23" s="72">
        <v>93.538255332644781</v>
      </c>
      <c r="Y23" s="72">
        <v>93.395154242113293</v>
      </c>
      <c r="Z23" s="72">
        <v>92.96153709493187</v>
      </c>
      <c r="AA23" s="72">
        <v>93.805092047200233</v>
      </c>
    </row>
    <row r="24" spans="1:27" ht="14.25" customHeight="1" x14ac:dyDescent="0.25">
      <c r="B24" s="82" t="s">
        <v>167</v>
      </c>
      <c r="C24" s="99">
        <v>73.929829175852305</v>
      </c>
      <c r="D24" s="99">
        <v>76.199418508053867</v>
      </c>
      <c r="E24" s="99">
        <v>78.596525455456216</v>
      </c>
      <c r="F24" s="99">
        <v>81.089279711297706</v>
      </c>
      <c r="G24" s="99">
        <v>81.516648536233461</v>
      </c>
      <c r="H24" s="99">
        <v>86.030284353195029</v>
      </c>
      <c r="I24" s="99">
        <v>91.989633120186738</v>
      </c>
      <c r="J24" s="99">
        <v>91.852456722998227</v>
      </c>
      <c r="K24" s="99">
        <v>94.732974303353714</v>
      </c>
      <c r="L24" s="99">
        <v>90.907741086822739</v>
      </c>
      <c r="M24" s="99">
        <v>90.194152641115252</v>
      </c>
      <c r="N24" s="99">
        <v>87.314574420136296</v>
      </c>
      <c r="O24" s="99">
        <v>89.760662266414386</v>
      </c>
      <c r="P24" s="99">
        <v>88.593416952702526</v>
      </c>
      <c r="Q24" s="99">
        <v>88.088689764831145</v>
      </c>
      <c r="R24" s="99">
        <v>86.527638986027156</v>
      </c>
      <c r="S24" s="99">
        <v>89.595140745271806</v>
      </c>
      <c r="T24" s="99">
        <v>87.380140675161329</v>
      </c>
      <c r="U24" s="99">
        <v>88.681165922231287</v>
      </c>
      <c r="V24" s="99">
        <v>89.088274956243382</v>
      </c>
      <c r="W24" s="99">
        <v>91.387942373657509</v>
      </c>
      <c r="X24" s="99">
        <v>90.880055487382492</v>
      </c>
      <c r="Y24" s="99">
        <v>89.785792360111031</v>
      </c>
      <c r="Z24" s="99">
        <v>88.984730544806112</v>
      </c>
      <c r="AA24" s="99">
        <v>89.572969655033603</v>
      </c>
    </row>
    <row r="25" spans="1:27" ht="14.25" customHeight="1" x14ac:dyDescent="0.25">
      <c r="B25" s="69" t="s">
        <v>39</v>
      </c>
      <c r="C25" s="72">
        <v>101.75876529883897</v>
      </c>
      <c r="D25" s="72">
        <v>104.09254614980971</v>
      </c>
      <c r="E25" s="72">
        <v>105.67447893758258</v>
      </c>
      <c r="F25" s="72">
        <v>108.51651693101161</v>
      </c>
      <c r="G25" s="72">
        <v>108.40529300501062</v>
      </c>
      <c r="H25" s="72">
        <v>106.81202629207803</v>
      </c>
      <c r="I25" s="72">
        <v>107.99469347973076</v>
      </c>
      <c r="J25" s="72">
        <v>111.10653293906223</v>
      </c>
      <c r="K25" s="72">
        <v>113.20324665094934</v>
      </c>
      <c r="L25" s="72">
        <v>117.71326108782011</v>
      </c>
      <c r="M25" s="72">
        <v>122.10421074047434</v>
      </c>
      <c r="N25" s="72">
        <v>122.60836358810883</v>
      </c>
      <c r="O25" s="72">
        <v>134.46426876876362</v>
      </c>
      <c r="P25" s="72">
        <v>131.80350504939727</v>
      </c>
      <c r="Q25" s="72">
        <v>134.54862000339102</v>
      </c>
      <c r="R25" s="72">
        <v>132.69488379391331</v>
      </c>
      <c r="S25" s="72">
        <v>140.55459571567798</v>
      </c>
      <c r="T25" s="72">
        <v>144.09457841730958</v>
      </c>
      <c r="U25" s="72">
        <v>144.98392597104376</v>
      </c>
      <c r="V25" s="72">
        <v>146.4908289492889</v>
      </c>
      <c r="W25" s="72">
        <v>149.44977381395287</v>
      </c>
      <c r="X25" s="72">
        <v>148.36670082970102</v>
      </c>
      <c r="Y25" s="72">
        <v>148.15155102977116</v>
      </c>
      <c r="Z25" s="72">
        <v>147.38750231687783</v>
      </c>
      <c r="AA25" s="72">
        <v>147.42352498219668</v>
      </c>
    </row>
    <row r="26" spans="1:27" ht="14.25" customHeight="1" x14ac:dyDescent="0.25">
      <c r="B26" s="82" t="s">
        <v>168</v>
      </c>
      <c r="C26" s="99">
        <v>110.79242746903687</v>
      </c>
      <c r="D26" s="99">
        <v>114.43238802303576</v>
      </c>
      <c r="E26" s="99">
        <v>113.73400446328223</v>
      </c>
      <c r="F26" s="99">
        <v>116.6805926804537</v>
      </c>
      <c r="G26" s="99">
        <v>117.0005537511383</v>
      </c>
      <c r="H26" s="99">
        <v>114.08589557156323</v>
      </c>
      <c r="I26" s="99">
        <v>115.20347206511151</v>
      </c>
      <c r="J26" s="99">
        <v>119.36355195805258</v>
      </c>
      <c r="K26" s="99">
        <v>119.89160627522635</v>
      </c>
      <c r="L26" s="99">
        <v>124.93235245884409</v>
      </c>
      <c r="M26" s="99">
        <v>128.79284703324586</v>
      </c>
      <c r="N26" s="99">
        <v>128.78392491788495</v>
      </c>
      <c r="O26" s="99">
        <v>140.7508195741166</v>
      </c>
      <c r="P26" s="99">
        <v>136.53554885353293</v>
      </c>
      <c r="Q26" s="99">
        <v>136.91551040617136</v>
      </c>
      <c r="R26" s="99">
        <v>135.33167318263784</v>
      </c>
      <c r="S26" s="99">
        <v>140.16322794577877</v>
      </c>
      <c r="T26" s="99">
        <v>140.98675093938513</v>
      </c>
      <c r="U26" s="99">
        <v>141.61403396269816</v>
      </c>
      <c r="V26" s="99">
        <v>142.43019335014301</v>
      </c>
      <c r="W26" s="99">
        <v>145.10271277555276</v>
      </c>
      <c r="X26" s="99">
        <v>143.79349993405299</v>
      </c>
      <c r="Y26" s="99">
        <v>143.33075996818363</v>
      </c>
      <c r="Z26" s="99">
        <v>142.10345916108375</v>
      </c>
      <c r="AA26" s="99">
        <v>141.67413313891771</v>
      </c>
    </row>
    <row r="27" spans="1:27" ht="14.25" customHeight="1" x14ac:dyDescent="0.25">
      <c r="B27" s="69" t="s">
        <v>40</v>
      </c>
      <c r="C27" s="72">
        <v>36.090642099492548</v>
      </c>
      <c r="D27" s="72">
        <v>36.447616497060828</v>
      </c>
      <c r="E27" s="72">
        <v>35.414854578075357</v>
      </c>
      <c r="F27" s="72">
        <v>35.845697561019364</v>
      </c>
      <c r="G27" s="72">
        <v>34.674957198819357</v>
      </c>
      <c r="H27" s="72">
        <v>34.96404536563373</v>
      </c>
      <c r="I27" s="72">
        <v>34.543869101366461</v>
      </c>
      <c r="J27" s="72">
        <v>34.46107272975366</v>
      </c>
      <c r="K27" s="72">
        <v>34.286583043694975</v>
      </c>
      <c r="L27" s="72">
        <v>33.786437422382342</v>
      </c>
      <c r="M27" s="72">
        <v>33.951395035322683</v>
      </c>
      <c r="N27" s="72">
        <v>33.903333986336371</v>
      </c>
      <c r="O27" s="72">
        <v>33.928814231966328</v>
      </c>
      <c r="P27" s="72">
        <v>32.966313666113798</v>
      </c>
      <c r="Q27" s="72">
        <v>31.561695043735384</v>
      </c>
      <c r="R27" s="72">
        <v>30.313870109905817</v>
      </c>
      <c r="S27" s="72">
        <v>30.288914954592617</v>
      </c>
      <c r="T27" s="72">
        <v>29.782278523244695</v>
      </c>
      <c r="U27" s="72">
        <v>28.534304435371194</v>
      </c>
      <c r="V27" s="72">
        <v>27.841631511220424</v>
      </c>
      <c r="W27" s="72">
        <v>27.589239937765928</v>
      </c>
      <c r="X27" s="72">
        <v>26.995360763254549</v>
      </c>
      <c r="Y27" s="72">
        <v>26.710161539320751</v>
      </c>
      <c r="Z27" s="72">
        <v>26.60523885131332</v>
      </c>
      <c r="AA27" s="72">
        <v>27.652718116144253</v>
      </c>
    </row>
    <row r="28" spans="1:27" ht="14.25" customHeight="1" x14ac:dyDescent="0.25">
      <c r="B28" s="69" t="s">
        <v>205</v>
      </c>
      <c r="C28" s="70">
        <v>8980.0760002480183</v>
      </c>
      <c r="D28" s="70">
        <v>9527.7150002480194</v>
      </c>
      <c r="E28" s="70">
        <v>10117.729000248019</v>
      </c>
      <c r="F28" s="70">
        <v>10871.117000248019</v>
      </c>
      <c r="G28" s="70">
        <v>11660.592000248018</v>
      </c>
      <c r="H28" s="70">
        <v>13011.743600248017</v>
      </c>
      <c r="I28" s="70">
        <v>14513.067349999999</v>
      </c>
      <c r="J28" s="70">
        <v>15696.876950000002</v>
      </c>
      <c r="K28" s="70">
        <v>16286.124916611194</v>
      </c>
      <c r="L28" s="70">
        <v>17309.467276928739</v>
      </c>
      <c r="M28" s="70">
        <v>18316.543013225033</v>
      </c>
      <c r="N28" s="70">
        <v>19587.647285225034</v>
      </c>
      <c r="O28" s="70">
        <v>20521.652702307099</v>
      </c>
      <c r="P28" s="70">
        <v>21037.759978499998</v>
      </c>
      <c r="Q28" s="70">
        <v>22265.041912000001</v>
      </c>
      <c r="R28" s="70">
        <v>23287.642339999999</v>
      </c>
      <c r="S28" s="70">
        <v>24366.292567078031</v>
      </c>
      <c r="T28" s="70">
        <v>24654.778366955921</v>
      </c>
      <c r="U28" s="70">
        <v>25127.351366955922</v>
      </c>
      <c r="V28" s="70">
        <v>26175.223000000002</v>
      </c>
      <c r="W28" s="70">
        <v>26812.294999999998</v>
      </c>
      <c r="X28" s="70">
        <v>27291.442000000003</v>
      </c>
      <c r="Y28" s="70">
        <v>28325.798999999999</v>
      </c>
      <c r="Z28" s="70">
        <v>29113.641000000003</v>
      </c>
      <c r="AA28" s="70">
        <v>29640.803</v>
      </c>
    </row>
    <row r="29" spans="1:27" ht="14.25" customHeight="1" x14ac:dyDescent="0.25">
      <c r="Z29" s="147"/>
      <c r="AA29" s="147"/>
    </row>
    <row r="30" spans="1:27" ht="14.25" hidden="1" customHeight="1" x14ac:dyDescent="0.25">
      <c r="A30" s="9">
        <v>59</v>
      </c>
    </row>
    <row r="31" spans="1:27" ht="7.5" hidden="1" customHeight="1" x14ac:dyDescent="0.25">
      <c r="B31" s="1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48"/>
      <c r="AA31" s="148"/>
    </row>
    <row r="32" spans="1:27" ht="7.5" hidden="1" customHeight="1" x14ac:dyDescent="0.25"/>
    <row r="33" spans="2:49" ht="15" hidden="1" customHeight="1" x14ac:dyDescent="0.25"/>
    <row r="34" spans="2:49" ht="15" hidden="1" customHeight="1" x14ac:dyDescent="0.25"/>
    <row r="35" spans="2:49" ht="15" hidden="1" customHeight="1" x14ac:dyDescent="0.25"/>
    <row r="36" spans="2:49" ht="15" hidden="1" customHeight="1" x14ac:dyDescent="0.25"/>
    <row r="37" spans="2:49" ht="15" hidden="1" customHeight="1" x14ac:dyDescent="0.25"/>
    <row r="38" spans="2:49" ht="15" hidden="1" customHeight="1" x14ac:dyDescent="0.25"/>
    <row r="39" spans="2:49" ht="15" hidden="1" customHeight="1" x14ac:dyDescent="0.25"/>
    <row r="40" spans="2:49" ht="15" hidden="1" customHeight="1" x14ac:dyDescent="0.25"/>
    <row r="41" spans="2:49" ht="15" hidden="1" customHeight="1" x14ac:dyDescent="0.25"/>
    <row r="42" spans="2:49" s="9" customFormat="1" ht="15" hidden="1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</row>
    <row r="43" spans="2:49" s="9" customFormat="1" ht="15" hidden="1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</row>
    <row r="44" spans="2:49" s="9" customFormat="1" ht="15" hidden="1" customHeight="1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</row>
    <row r="45" spans="2:49" s="9" customFormat="1" ht="15" hidden="1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</row>
    <row r="46" spans="2:49" s="9" customFormat="1" ht="15" hidden="1" customHeigh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</row>
    <row r="47" spans="2:49" s="9" customFormat="1" ht="15" hidden="1" customHeigh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</row>
    <row r="48" spans="2:49" s="9" customFormat="1" ht="15" hidden="1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</row>
    <row r="49" spans="2:49" s="9" customFormat="1" ht="15" hidden="1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</row>
    <row r="50" spans="2:49" s="9" customFormat="1" ht="15" hidden="1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</row>
    <row r="51" spans="2:49" s="9" customFormat="1" ht="15" hidden="1" customHeigh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</row>
    <row r="52" spans="2:49" s="9" customFormat="1" ht="15" hidden="1" customHeigh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</row>
    <row r="53" spans="2:49" s="9" customFormat="1" ht="15" hidden="1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</row>
    <row r="54" spans="2:49" s="9" customFormat="1" ht="15" hidden="1" customHeigh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2:49" s="9" customFormat="1" ht="15" hidden="1" customHeigh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</row>
    <row r="56" spans="2:49" s="9" customFormat="1" ht="15" hidden="1" customHeigh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</row>
    <row r="57" spans="2:49" s="9" customFormat="1" ht="15" hidden="1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</row>
    <row r="58" spans="2:49" s="9" customFormat="1" ht="15" hidden="1" customHeight="1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</row>
    <row r="59" spans="2:49" s="9" customFormat="1" ht="15" hidden="1" customHeight="1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90E7C-B72B-408C-9B71-8E66D98FBB80}">
  <dimension ref="A1:AB20"/>
  <sheetViews>
    <sheetView showGridLines="0" showRowColHeaders="0" workbookViewId="0">
      <pane xSplit="2" ySplit="6" topLeftCell="M7" activePane="bottomRight" state="frozen"/>
      <selection activeCell="Y16" sqref="Y16"/>
      <selection pane="topRight" activeCell="Y16" sqref="Y16"/>
      <selection pane="bottomLeft" activeCell="Y16" sqref="Y16"/>
      <selection pane="bottomRight" activeCell="AA3" sqref="AA3"/>
    </sheetView>
  </sheetViews>
  <sheetFormatPr defaultColWidth="0" defaultRowHeight="12.5" zeroHeight="1" x14ac:dyDescent="0.25"/>
  <cols>
    <col min="1" max="1" width="2.81640625" style="125" customWidth="1"/>
    <col min="2" max="2" width="34.1796875" style="125" customWidth="1"/>
    <col min="3" max="27" width="8.81640625" style="125" customWidth="1"/>
    <col min="28" max="28" width="2.81640625" style="125" customWidth="1"/>
    <col min="29" max="16384" width="8.81640625" style="125" hidden="1"/>
  </cols>
  <sheetData>
    <row r="1" spans="2:28" x14ac:dyDescent="0.25"/>
    <row r="2" spans="2:28" x14ac:dyDescent="0.25"/>
    <row r="3" spans="2:28" x14ac:dyDescent="0.25"/>
    <row r="4" spans="2:28" x14ac:dyDescent="0.25"/>
    <row r="5" spans="2:28" x14ac:dyDescent="0.25"/>
    <row r="6" spans="2:28" x14ac:dyDescent="0.25">
      <c r="B6" s="117" t="s">
        <v>195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86" t="s">
        <v>83</v>
      </c>
      <c r="I6" s="86" t="s">
        <v>86</v>
      </c>
      <c r="J6" s="86" t="s">
        <v>87</v>
      </c>
      <c r="K6" s="86" t="s">
        <v>92</v>
      </c>
      <c r="L6" s="86" t="s">
        <v>126</v>
      </c>
      <c r="M6" s="86" t="s">
        <v>128</v>
      </c>
      <c r="N6" s="86" t="s">
        <v>129</v>
      </c>
      <c r="O6" s="86" t="s">
        <v>133</v>
      </c>
      <c r="P6" s="86" t="s">
        <v>136</v>
      </c>
      <c r="Q6" s="86" t="s">
        <v>142</v>
      </c>
      <c r="R6" s="86" t="s">
        <v>144</v>
      </c>
      <c r="S6" s="86" t="s">
        <v>155</v>
      </c>
      <c r="T6" s="86" t="s">
        <v>171</v>
      </c>
      <c r="U6" s="86" t="s">
        <v>175</v>
      </c>
      <c r="V6" s="86" t="s">
        <v>179</v>
      </c>
      <c r="W6" s="86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  <c r="AB6" s="153"/>
    </row>
    <row r="7" spans="2:28" x14ac:dyDescent="0.25">
      <c r="B7" s="41" t="s">
        <v>196</v>
      </c>
      <c r="C7" s="34">
        <v>8606.5190000000002</v>
      </c>
      <c r="D7" s="34">
        <v>9160.3780000000006</v>
      </c>
      <c r="E7" s="128">
        <v>8968.1919999999991</v>
      </c>
      <c r="F7" s="34">
        <v>8751.2109999999993</v>
      </c>
      <c r="G7" s="34">
        <v>8361.2309999999998</v>
      </c>
      <c r="H7" s="34">
        <v>8150.7529999999997</v>
      </c>
      <c r="I7" s="34">
        <v>7809.857</v>
      </c>
      <c r="J7" s="34">
        <v>10690.808999999999</v>
      </c>
      <c r="K7" s="34">
        <v>11024.347</v>
      </c>
      <c r="L7" s="34">
        <v>10940.664000000001</v>
      </c>
      <c r="M7" s="34">
        <v>9227.9879999999994</v>
      </c>
      <c r="N7" s="34">
        <v>10752.785</v>
      </c>
      <c r="O7" s="34">
        <v>11335.486000000001</v>
      </c>
      <c r="P7" s="34">
        <v>11646.067999999999</v>
      </c>
      <c r="Q7" s="34">
        <v>11181.204</v>
      </c>
      <c r="R7" s="34">
        <v>11408.641</v>
      </c>
      <c r="S7" s="34">
        <v>10942.331</v>
      </c>
      <c r="T7" s="34">
        <v>10248.1</v>
      </c>
      <c r="U7" s="34">
        <v>11095.913</v>
      </c>
      <c r="V7" s="34">
        <v>12080.117</v>
      </c>
      <c r="W7" s="34">
        <v>11732.35</v>
      </c>
      <c r="X7" s="34">
        <v>11584.754999999999</v>
      </c>
      <c r="Y7" s="34">
        <v>12014.701999999999</v>
      </c>
      <c r="Z7" s="34">
        <v>13247.618</v>
      </c>
      <c r="AA7" s="34">
        <v>12771.63</v>
      </c>
      <c r="AB7" s="153"/>
    </row>
    <row r="8" spans="2:28" x14ac:dyDescent="0.25">
      <c r="B8" s="42" t="s">
        <v>197</v>
      </c>
      <c r="C8" s="97">
        <v>8679.6039999999994</v>
      </c>
      <c r="D8" s="97">
        <v>9346.8150000000005</v>
      </c>
      <c r="E8" s="97">
        <v>9291.36</v>
      </c>
      <c r="F8" s="97">
        <v>9191.1509999999998</v>
      </c>
      <c r="G8" s="97">
        <v>9117.6389999999992</v>
      </c>
      <c r="H8" s="97">
        <v>9001.0660000000007</v>
      </c>
      <c r="I8" s="97">
        <v>9132.7479999999996</v>
      </c>
      <c r="J8" s="97">
        <v>10818.778</v>
      </c>
      <c r="K8" s="97">
        <v>11305.191999999999</v>
      </c>
      <c r="L8" s="97">
        <v>11469.121999999999</v>
      </c>
      <c r="M8" s="97">
        <v>11333.97</v>
      </c>
      <c r="N8" s="97">
        <v>11230.099</v>
      </c>
      <c r="O8" s="97">
        <v>11977.802</v>
      </c>
      <c r="P8" s="97">
        <v>12502.245999999999</v>
      </c>
      <c r="Q8" s="97">
        <v>12198.918</v>
      </c>
      <c r="R8" s="97">
        <v>12032.602999999999</v>
      </c>
      <c r="S8" s="97">
        <v>11789.32</v>
      </c>
      <c r="T8" s="97">
        <v>11298.244000000001</v>
      </c>
      <c r="U8" s="97">
        <v>12430.253000000001</v>
      </c>
      <c r="V8" s="97">
        <v>13596.039000000001</v>
      </c>
      <c r="W8" s="97">
        <v>13459.94</v>
      </c>
      <c r="X8" s="97">
        <v>13639.664240779999</v>
      </c>
      <c r="Y8" s="97">
        <v>13978.249655149999</v>
      </c>
      <c r="Z8" s="150">
        <v>15246.606328169997</v>
      </c>
      <c r="AA8" s="150">
        <v>14864.93582812</v>
      </c>
      <c r="AB8" s="153"/>
    </row>
    <row r="9" spans="2:28" x14ac:dyDescent="0.25"/>
    <row r="10" spans="2:28" x14ac:dyDescent="0.25">
      <c r="B10" s="117" t="s">
        <v>198</v>
      </c>
      <c r="C10" s="86" t="s">
        <v>2</v>
      </c>
      <c r="D10" s="86" t="s">
        <v>60</v>
      </c>
      <c r="E10" s="86" t="s">
        <v>61</v>
      </c>
      <c r="F10" s="86" t="s">
        <v>63</v>
      </c>
      <c r="G10" s="86" t="s">
        <v>64</v>
      </c>
      <c r="H10" s="86" t="s">
        <v>83</v>
      </c>
      <c r="I10" s="86" t="s">
        <v>86</v>
      </c>
      <c r="J10" s="86" t="s">
        <v>87</v>
      </c>
      <c r="K10" s="86" t="s">
        <v>92</v>
      </c>
      <c r="L10" s="86" t="s">
        <v>126</v>
      </c>
      <c r="M10" s="86" t="s">
        <v>128</v>
      </c>
      <c r="N10" s="86" t="s">
        <v>129</v>
      </c>
      <c r="O10" s="86" t="s">
        <v>133</v>
      </c>
      <c r="P10" s="86" t="s">
        <v>136</v>
      </c>
      <c r="Q10" s="86" t="s">
        <v>142</v>
      </c>
      <c r="R10" s="86" t="s">
        <v>144</v>
      </c>
      <c r="S10" s="86" t="s">
        <v>155</v>
      </c>
      <c r="T10" s="86" t="s">
        <v>171</v>
      </c>
      <c r="U10" s="86" t="s">
        <v>175</v>
      </c>
      <c r="V10" s="86" t="s">
        <v>179</v>
      </c>
      <c r="W10" s="86" t="s">
        <v>183</v>
      </c>
      <c r="X10" s="86" t="s">
        <v>206</v>
      </c>
      <c r="Y10" s="86" t="s">
        <v>267</v>
      </c>
      <c r="Z10" s="86" t="s">
        <v>284</v>
      </c>
      <c r="AA10" s="86" t="s">
        <v>295</v>
      </c>
      <c r="AB10" s="153"/>
    </row>
    <row r="11" spans="2:28" x14ac:dyDescent="0.25">
      <c r="B11" s="129" t="s">
        <v>199</v>
      </c>
      <c r="C11" s="128">
        <v>-448</v>
      </c>
      <c r="D11" s="128">
        <v>-485</v>
      </c>
      <c r="E11" s="128">
        <v>-501</v>
      </c>
      <c r="F11" s="128">
        <v>-506</v>
      </c>
      <c r="G11" s="128">
        <v>-514.08905690000006</v>
      </c>
      <c r="H11" s="128">
        <v>-521.50105579000001</v>
      </c>
      <c r="I11" s="128">
        <v>-535.19959669000002</v>
      </c>
      <c r="J11" s="128">
        <v>-659.75106426000002</v>
      </c>
      <c r="K11" s="128">
        <v>-633.73088048</v>
      </c>
      <c r="L11" s="128">
        <v>-680.36675549000006</v>
      </c>
      <c r="M11" s="128">
        <v>-704.30964960999995</v>
      </c>
      <c r="N11" s="128">
        <v>-718.70429949000004</v>
      </c>
      <c r="O11" s="128">
        <v>-739.27207892999991</v>
      </c>
      <c r="P11" s="128">
        <v>-753.03402775999996</v>
      </c>
      <c r="Q11" s="128">
        <v>-774.99352775</v>
      </c>
      <c r="R11" s="128">
        <v>-782.26994290000005</v>
      </c>
      <c r="S11" s="128">
        <v>-823.65016601000002</v>
      </c>
      <c r="T11" s="128">
        <v>-841.58284529999992</v>
      </c>
      <c r="U11" s="128">
        <v>-765.36259169000004</v>
      </c>
      <c r="V11" s="128">
        <v>-922.74868837999998</v>
      </c>
      <c r="W11" s="128">
        <v>-826.44721791000006</v>
      </c>
      <c r="X11" s="128">
        <v>-848.59055211000009</v>
      </c>
      <c r="Y11" s="128">
        <v>-859.41503435999994</v>
      </c>
      <c r="Z11" s="151">
        <v>-918.78618292999988</v>
      </c>
      <c r="AA11" s="151">
        <v>-913.45253279000008</v>
      </c>
      <c r="AB11" s="153"/>
    </row>
    <row r="12" spans="2:28" x14ac:dyDescent="0.25">
      <c r="B12" s="42" t="s">
        <v>200</v>
      </c>
      <c r="C12" s="97">
        <v>-99</v>
      </c>
      <c r="D12" s="97">
        <v>-119</v>
      </c>
      <c r="E12" s="97">
        <v>-124</v>
      </c>
      <c r="F12" s="97">
        <v>-116</v>
      </c>
      <c r="G12" s="97">
        <v>-91.810000000000016</v>
      </c>
      <c r="H12" s="97">
        <v>-124.19664816</v>
      </c>
      <c r="I12" s="97">
        <v>-85.755103579999997</v>
      </c>
      <c r="J12" s="97">
        <v>-224.36556919999998</v>
      </c>
      <c r="K12" s="97">
        <v>-180.12841079</v>
      </c>
      <c r="L12" s="97">
        <v>-201.19302854</v>
      </c>
      <c r="M12" s="97">
        <v>-207.60043129000002</v>
      </c>
      <c r="N12" s="97">
        <v>-239.78793905999999</v>
      </c>
      <c r="O12" s="97">
        <v>-291.00211182000004</v>
      </c>
      <c r="P12" s="97">
        <v>-317.69016311000001</v>
      </c>
      <c r="Q12" s="97">
        <v>-341.64126062000003</v>
      </c>
      <c r="R12" s="97">
        <v>-342.04206583999996</v>
      </c>
      <c r="S12" s="97">
        <v>-335.25540254000032</v>
      </c>
      <c r="T12" s="97">
        <v>-315.71652845677301</v>
      </c>
      <c r="U12" s="97">
        <v>-373.87590069999703</v>
      </c>
      <c r="V12" s="97">
        <v>-367.72178510000003</v>
      </c>
      <c r="W12" s="97">
        <v>-403.35884307999999</v>
      </c>
      <c r="X12" s="97">
        <v>-390.27160944000002</v>
      </c>
      <c r="Y12" s="97">
        <v>-388.13755293999998</v>
      </c>
      <c r="Z12" s="150">
        <v>-449.22529039</v>
      </c>
      <c r="AA12" s="150">
        <v>-413.86898367000003</v>
      </c>
      <c r="AB12" s="153"/>
    </row>
    <row r="13" spans="2:28" x14ac:dyDescent="0.25"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53"/>
    </row>
    <row r="14" spans="2:28" x14ac:dyDescent="0.25">
      <c r="B14" s="117" t="s">
        <v>201</v>
      </c>
      <c r="C14" s="86" t="s">
        <v>2</v>
      </c>
      <c r="D14" s="86" t="s">
        <v>60</v>
      </c>
      <c r="E14" s="86" t="s">
        <v>61</v>
      </c>
      <c r="F14" s="86" t="s">
        <v>63</v>
      </c>
      <c r="G14" s="86" t="s">
        <v>64</v>
      </c>
      <c r="H14" s="86" t="s">
        <v>83</v>
      </c>
      <c r="I14" s="86" t="s">
        <v>86</v>
      </c>
      <c r="J14" s="86" t="s">
        <v>87</v>
      </c>
      <c r="K14" s="86" t="s">
        <v>92</v>
      </c>
      <c r="L14" s="86" t="s">
        <v>126</v>
      </c>
      <c r="M14" s="86" t="s">
        <v>128</v>
      </c>
      <c r="N14" s="86" t="s">
        <v>129</v>
      </c>
      <c r="O14" s="86" t="s">
        <v>133</v>
      </c>
      <c r="P14" s="86" t="s">
        <v>136</v>
      </c>
      <c r="Q14" s="86" t="s">
        <v>142</v>
      </c>
      <c r="R14" s="86" t="s">
        <v>144</v>
      </c>
      <c r="S14" s="86" t="s">
        <v>155</v>
      </c>
      <c r="T14" s="86" t="s">
        <v>171</v>
      </c>
      <c r="U14" s="86" t="s">
        <v>175</v>
      </c>
      <c r="V14" s="86" t="s">
        <v>179</v>
      </c>
      <c r="W14" s="86" t="s">
        <v>183</v>
      </c>
      <c r="X14" s="28" t="s">
        <v>206</v>
      </c>
      <c r="Y14" s="28" t="s">
        <v>267</v>
      </c>
      <c r="Z14" s="28" t="s">
        <v>284</v>
      </c>
      <c r="AA14" s="28" t="s">
        <v>295</v>
      </c>
      <c r="AB14" s="153"/>
    </row>
    <row r="15" spans="2:28" x14ac:dyDescent="0.25">
      <c r="B15" s="41" t="s">
        <v>202</v>
      </c>
      <c r="C15" s="34">
        <v>-381.01499999999999</v>
      </c>
      <c r="D15" s="34">
        <v>-385.83199999999999</v>
      </c>
      <c r="E15" s="34">
        <v>-397.76199999999994</v>
      </c>
      <c r="F15" s="34">
        <v>-394.55600000000004</v>
      </c>
      <c r="G15" s="34">
        <v>-537.99588582632896</v>
      </c>
      <c r="H15" s="34">
        <v>-441.002678960438</v>
      </c>
      <c r="I15" s="34">
        <v>-438.02138982882798</v>
      </c>
      <c r="J15" s="34">
        <v>-1427.33</v>
      </c>
      <c r="K15" s="34">
        <v>-498.87746083141587</v>
      </c>
      <c r="L15" s="34">
        <v>-418.34213968727386</v>
      </c>
      <c r="M15" s="34">
        <v>-648.68594160421299</v>
      </c>
      <c r="N15" s="34">
        <v>-889.50767663614999</v>
      </c>
      <c r="O15" s="34">
        <v>-574.07620127796019</v>
      </c>
      <c r="P15" s="34">
        <v>-614.41623699698903</v>
      </c>
      <c r="Q15" s="34">
        <v>-601</v>
      </c>
      <c r="R15" s="34">
        <v>-1150.7295617250511</v>
      </c>
      <c r="S15" s="34">
        <v>-573.76499999999999</v>
      </c>
      <c r="T15" s="34">
        <v>-636.19200000000012</v>
      </c>
      <c r="U15" s="34">
        <v>-623.97699999999975</v>
      </c>
      <c r="V15" s="34">
        <v>-920.97500000000036</v>
      </c>
      <c r="W15" s="34">
        <v>-650.50400000000002</v>
      </c>
      <c r="X15" s="34">
        <v>-591.00279902202612</v>
      </c>
      <c r="Y15" s="34">
        <v>-911.46187310080438</v>
      </c>
      <c r="Z15" s="34">
        <v>-929.58336850606656</v>
      </c>
      <c r="AA15" s="34">
        <v>-842.94368897021138</v>
      </c>
      <c r="AB15" s="153"/>
    </row>
    <row r="16" spans="2:28" x14ac:dyDescent="0.25">
      <c r="B16" s="41" t="s">
        <v>203</v>
      </c>
      <c r="C16" s="34">
        <v>-98.79</v>
      </c>
      <c r="D16" s="34">
        <v>-106.41799999999999</v>
      </c>
      <c r="E16" s="34">
        <v>-100.98199999999999</v>
      </c>
      <c r="F16" s="34">
        <v>-109.306</v>
      </c>
      <c r="G16" s="34">
        <v>-118.026900653675</v>
      </c>
      <c r="H16" s="34">
        <v>-114.525215619558</v>
      </c>
      <c r="I16" s="34">
        <v>-128.411179049303</v>
      </c>
      <c r="J16" s="34">
        <v>-206.44</v>
      </c>
      <c r="K16" s="34">
        <v>-159.22251257856567</v>
      </c>
      <c r="L16" s="34">
        <v>-211.80879929143202</v>
      </c>
      <c r="M16" s="34">
        <v>-198.97850395704381</v>
      </c>
      <c r="N16" s="34">
        <v>-234.87993873393017</v>
      </c>
      <c r="O16" s="34">
        <v>-287.62924865204798</v>
      </c>
      <c r="P16" s="34">
        <v>-305.44646902795699</v>
      </c>
      <c r="Q16" s="34">
        <v>-342</v>
      </c>
      <c r="R16" s="34">
        <v>-365.71628231999489</v>
      </c>
      <c r="S16" s="34">
        <v>-357.39600000000002</v>
      </c>
      <c r="T16" s="34">
        <v>-338.68099999999998</v>
      </c>
      <c r="U16" s="34">
        <v>-248.31300000000005</v>
      </c>
      <c r="V16" s="34">
        <v>-537.00199999999995</v>
      </c>
      <c r="W16" s="34">
        <v>-388.84100000000001</v>
      </c>
      <c r="X16" s="34">
        <v>-331.40700000000004</v>
      </c>
      <c r="Y16" s="34">
        <v>-433.14200000000005</v>
      </c>
      <c r="Z16" s="34">
        <v>-446.80199999999991</v>
      </c>
      <c r="AA16" s="34">
        <v>-405.84199999999998</v>
      </c>
      <c r="AB16" s="153"/>
    </row>
    <row r="17" spans="2:27" s="127" customFormat="1" ht="13" x14ac:dyDescent="0.3">
      <c r="B17" s="130" t="s">
        <v>204</v>
      </c>
      <c r="C17" s="131">
        <v>-479.80500000000001</v>
      </c>
      <c r="D17" s="131">
        <v>-492.25</v>
      </c>
      <c r="E17" s="131">
        <v>-498.74399999999991</v>
      </c>
      <c r="F17" s="131">
        <v>-503.86200000000002</v>
      </c>
      <c r="G17" s="131">
        <v>-656.02278648000402</v>
      </c>
      <c r="H17" s="131">
        <v>-555.52789457999597</v>
      </c>
      <c r="I17" s="131">
        <v>-566.43256887813095</v>
      </c>
      <c r="J17" s="131">
        <v>-1633.77</v>
      </c>
      <c r="K17" s="131">
        <v>-658.09997340998154</v>
      </c>
      <c r="L17" s="131">
        <v>-630.15093897870588</v>
      </c>
      <c r="M17" s="131">
        <v>-847.6644455612568</v>
      </c>
      <c r="N17" s="131">
        <v>-1124.3876153700801</v>
      </c>
      <c r="O17" s="131">
        <v>-861.70544993000817</v>
      </c>
      <c r="P17" s="131">
        <v>-919.86270602494596</v>
      </c>
      <c r="Q17" s="131">
        <v>-943</v>
      </c>
      <c r="R17" s="131">
        <v>-1516.445844045046</v>
      </c>
      <c r="S17" s="131">
        <v>-931.16100000000006</v>
      </c>
      <c r="T17" s="131">
        <v>-974.87300000000005</v>
      </c>
      <c r="U17" s="131">
        <v>-872.28999999999974</v>
      </c>
      <c r="V17" s="131">
        <v>-1457.9770000000003</v>
      </c>
      <c r="W17" s="131">
        <v>-1039.345</v>
      </c>
      <c r="X17" s="131">
        <v>-922.40979902202616</v>
      </c>
      <c r="Y17" s="131">
        <v>-1344.6038731008043</v>
      </c>
      <c r="Z17" s="152">
        <v>-1376.3853685060665</v>
      </c>
      <c r="AA17" s="152">
        <v>-1248.7856889702114</v>
      </c>
    </row>
    <row r="18" spans="2:27" x14ac:dyDescent="0.25"/>
    <row r="19" spans="2:27" x14ac:dyDescent="0.25"/>
    <row r="20" spans="2:27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N18"/>
  <sheetViews>
    <sheetView showGridLines="0" showRowColHeaders="0" workbookViewId="0">
      <pane xSplit="2" ySplit="6" topLeftCell="P7" activePane="bottomRight" state="frozen"/>
      <selection activeCell="B7" sqref="B7:F13"/>
      <selection pane="topRight" activeCell="B7" sqref="B7:F13"/>
      <selection pane="bottomLeft" activeCell="B7" sqref="B7:F13"/>
      <selection pane="bottomRight" activeCell="AA3" sqref="AA3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7" width="8.81640625" style="5" customWidth="1"/>
    <col min="28" max="28" width="2.81640625" style="4" customWidth="1"/>
    <col min="29" max="66" width="0" style="2" hidden="1" customWidth="1"/>
    <col min="67" max="16384" width="12.81640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/>
    <row r="5" spans="1:28" ht="14.25" customHeight="1" x14ac:dyDescent="0.25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8" s="1" customFormat="1" ht="14.25" customHeight="1" x14ac:dyDescent="0.25">
      <c r="A6" s="3"/>
      <c r="B6" s="85" t="s">
        <v>47</v>
      </c>
      <c r="C6" s="86" t="s">
        <v>2</v>
      </c>
      <c r="D6" s="86" t="s">
        <v>60</v>
      </c>
      <c r="E6" s="86" t="s">
        <v>61</v>
      </c>
      <c r="F6" s="86" t="s">
        <v>63</v>
      </c>
      <c r="G6" s="86" t="s">
        <v>64</v>
      </c>
      <c r="H6" s="28" t="s">
        <v>83</v>
      </c>
      <c r="I6" s="28" t="s">
        <v>86</v>
      </c>
      <c r="J6" s="28" t="s">
        <v>87</v>
      </c>
      <c r="K6" s="28" t="s">
        <v>92</v>
      </c>
      <c r="L6" s="28" t="s">
        <v>126</v>
      </c>
      <c r="M6" s="28" t="s">
        <v>128</v>
      </c>
      <c r="N6" s="28" t="s">
        <v>129</v>
      </c>
      <c r="O6" s="28" t="s">
        <v>133</v>
      </c>
      <c r="P6" s="28" t="s">
        <v>136</v>
      </c>
      <c r="Q6" s="28" t="s">
        <v>142</v>
      </c>
      <c r="R6" s="28" t="s">
        <v>144</v>
      </c>
      <c r="S6" s="28" t="s">
        <v>155</v>
      </c>
      <c r="T6" s="28" t="s">
        <v>171</v>
      </c>
      <c r="U6" s="28" t="s">
        <v>175</v>
      </c>
      <c r="V6" s="28" t="s">
        <v>179</v>
      </c>
      <c r="W6" s="28" t="s">
        <v>183</v>
      </c>
      <c r="X6" s="28" t="s">
        <v>206</v>
      </c>
      <c r="Y6" s="28" t="s">
        <v>267</v>
      </c>
      <c r="Z6" s="28" t="s">
        <v>284</v>
      </c>
      <c r="AA6" s="28" t="s">
        <v>295</v>
      </c>
      <c r="AB6" s="4"/>
    </row>
    <row r="7" spans="1:28" ht="14.25" customHeight="1" x14ac:dyDescent="0.25">
      <c r="B7" s="88" t="s">
        <v>42</v>
      </c>
      <c r="C7" s="34">
        <v>1269.3644746027139</v>
      </c>
      <c r="D7" s="34">
        <v>1239</v>
      </c>
      <c r="E7" s="34">
        <v>848.5931173010373</v>
      </c>
      <c r="F7" s="34">
        <v>2097.225226153862</v>
      </c>
      <c r="G7" s="34">
        <v>2714.354485782374</v>
      </c>
      <c r="H7" s="34">
        <v>2612.1817241363815</v>
      </c>
      <c r="I7" s="34">
        <v>2472.7565934874783</v>
      </c>
      <c r="J7" s="34">
        <v>1420.428687018341</v>
      </c>
      <c r="K7" s="34">
        <v>1520.7907570476618</v>
      </c>
      <c r="L7" s="34">
        <v>1474.0911671305867</v>
      </c>
      <c r="M7" s="34">
        <v>1373.5758962993623</v>
      </c>
      <c r="N7" s="34">
        <v>3999.4111418877815</v>
      </c>
      <c r="O7" s="34">
        <v>1845.8502067216004</v>
      </c>
      <c r="P7" s="34">
        <v>1314.3026896538738</v>
      </c>
      <c r="Q7" s="34">
        <v>2518.0485900600065</v>
      </c>
      <c r="R7" s="34">
        <v>2507.8542669400013</v>
      </c>
      <c r="S7" s="34">
        <v>1868.7246226400066</v>
      </c>
      <c r="T7" s="34">
        <v>1986.6617101200063</v>
      </c>
      <c r="U7" s="34">
        <v>838.54597732999912</v>
      </c>
      <c r="V7" s="110">
        <v>598.5700830791817</v>
      </c>
      <c r="W7" s="110">
        <v>465.3489361791809</v>
      </c>
      <c r="X7" s="34">
        <v>379.53949226543068</v>
      </c>
      <c r="Y7" s="34">
        <v>1804.2173462921742</v>
      </c>
      <c r="Z7" s="149">
        <v>1927.3317705013435</v>
      </c>
      <c r="AA7" s="149">
        <v>2061.0151738104018</v>
      </c>
    </row>
    <row r="8" spans="1:28" ht="14.25" customHeight="1" x14ac:dyDescent="0.25">
      <c r="B8" s="88" t="s">
        <v>43</v>
      </c>
      <c r="C8" s="34">
        <v>3922.3263021572857</v>
      </c>
      <c r="D8" s="34">
        <v>4151</v>
      </c>
      <c r="E8" s="34">
        <v>3570.471497632619</v>
      </c>
      <c r="F8" s="34">
        <v>2536.297088011519</v>
      </c>
      <c r="G8" s="34">
        <v>1550.6858178822049</v>
      </c>
      <c r="H8" s="34">
        <v>1535.0710695484959</v>
      </c>
      <c r="I8" s="34">
        <v>1027.5028268801216</v>
      </c>
      <c r="J8" s="34">
        <v>999.9588781302084</v>
      </c>
      <c r="K8" s="34">
        <v>20.069113797083332</v>
      </c>
      <c r="L8" s="34">
        <v>1.3310596039583515</v>
      </c>
      <c r="M8" s="34">
        <v>1.7084230833319225E-2</v>
      </c>
      <c r="N8" s="34">
        <v>1704.4639212499999</v>
      </c>
      <c r="O8" s="34">
        <v>1763.8432784300003</v>
      </c>
      <c r="P8" s="34">
        <v>2566.0548864600005</v>
      </c>
      <c r="Q8" s="34">
        <v>5030.6139007000002</v>
      </c>
      <c r="R8" s="34">
        <v>4761.3390068900007</v>
      </c>
      <c r="S8" s="34">
        <v>5324.0613126199996</v>
      </c>
      <c r="T8" s="34">
        <v>4983.6808325800002</v>
      </c>
      <c r="U8" s="34">
        <v>4485.6367344700002</v>
      </c>
      <c r="V8" s="110">
        <v>4542.6178185575673</v>
      </c>
      <c r="W8" s="110">
        <v>4600.2366661875749</v>
      </c>
      <c r="X8" s="34">
        <v>4860.7744458350335</v>
      </c>
      <c r="Y8" s="34">
        <v>3469.5499190790142</v>
      </c>
      <c r="Z8" s="149">
        <v>3572.5918027609346</v>
      </c>
      <c r="AA8" s="149">
        <v>3633.4389872688976</v>
      </c>
    </row>
    <row r="9" spans="1:28" ht="14.25" customHeight="1" x14ac:dyDescent="0.25">
      <c r="B9" s="57" t="s">
        <v>138</v>
      </c>
      <c r="C9" s="58">
        <v>5191.6907767599996</v>
      </c>
      <c r="D9" s="58">
        <v>5390</v>
      </c>
      <c r="E9" s="58">
        <v>4419.0646149336562</v>
      </c>
      <c r="F9" s="58">
        <v>4633.5223141653805</v>
      </c>
      <c r="G9" s="58">
        <v>4265.0403036645785</v>
      </c>
      <c r="H9" s="58">
        <v>4147.2527936848774</v>
      </c>
      <c r="I9" s="58">
        <v>3500.2594203675999</v>
      </c>
      <c r="J9" s="58">
        <v>2420.3875651485496</v>
      </c>
      <c r="K9" s="58">
        <v>1540.8598708447453</v>
      </c>
      <c r="L9" s="58">
        <v>1475.4222267345449</v>
      </c>
      <c r="M9" s="58">
        <v>1373.5929805301955</v>
      </c>
      <c r="N9" s="58">
        <v>5703.8750631377816</v>
      </c>
      <c r="O9" s="58">
        <v>3609.6934851516007</v>
      </c>
      <c r="P9" s="58">
        <v>3880.3575761138745</v>
      </c>
      <c r="Q9" s="58">
        <v>7548.6624907600071</v>
      </c>
      <c r="R9" s="58">
        <v>7269.193273830002</v>
      </c>
      <c r="S9" s="58">
        <v>7192.7859352600062</v>
      </c>
      <c r="T9" s="58">
        <v>6970.3425427000066</v>
      </c>
      <c r="U9" s="58">
        <v>5324.1827117999992</v>
      </c>
      <c r="V9" s="111">
        <v>5141.1879016367493</v>
      </c>
      <c r="W9" s="111">
        <v>5065.5856023667557</v>
      </c>
      <c r="X9" s="58">
        <v>5240.3139381004639</v>
      </c>
      <c r="Y9" s="58">
        <v>5273.7672653711888</v>
      </c>
      <c r="Z9" s="58">
        <v>5499.9235732622783</v>
      </c>
      <c r="AA9" s="58">
        <v>5694.4541610792994</v>
      </c>
    </row>
    <row r="10" spans="1:28" ht="14.25" customHeight="1" x14ac:dyDescent="0.25">
      <c r="B10" s="88" t="s">
        <v>44</v>
      </c>
      <c r="C10" s="34">
        <v>-4087.5046163500019</v>
      </c>
      <c r="D10" s="34">
        <v>-5870.8737474500076</v>
      </c>
      <c r="E10" s="34">
        <v>-4561.3101483000082</v>
      </c>
      <c r="F10" s="34">
        <v>-3406.5891583499997</v>
      </c>
      <c r="G10" s="34">
        <v>-5492.6379343600047</v>
      </c>
      <c r="H10" s="34">
        <v>-8187.5029406399999</v>
      </c>
      <c r="I10" s="34">
        <v>-8369.766289200008</v>
      </c>
      <c r="J10" s="34">
        <v>-5764.0559829500016</v>
      </c>
      <c r="K10" s="34">
        <v>-6903.3366527099979</v>
      </c>
      <c r="L10" s="34">
        <v>-8434.8962102300211</v>
      </c>
      <c r="M10" s="34">
        <v>-8727.8113360000079</v>
      </c>
      <c r="N10" s="34">
        <v>-6503.6630000000005</v>
      </c>
      <c r="O10" s="34">
        <v>-6504.5360550700007</v>
      </c>
      <c r="P10" s="34">
        <v>-3201.7710000000002</v>
      </c>
      <c r="Q10" s="34">
        <v>-6150.5592809600003</v>
      </c>
      <c r="R10" s="34">
        <v>-2433.1089999999999</v>
      </c>
      <c r="S10" s="34">
        <v>-5359.7427334399981</v>
      </c>
      <c r="T10" s="34">
        <v>-5591.4417541000003</v>
      </c>
      <c r="U10" s="34">
        <v>-4747.2629999999999</v>
      </c>
      <c r="V10" s="110">
        <v>-4567.6172416299833</v>
      </c>
      <c r="W10" s="110">
        <v>-6994.6737417700006</v>
      </c>
      <c r="X10" s="34">
        <v>-7574.0782047399907</v>
      </c>
      <c r="Y10" s="34">
        <v>-7011.7817000000005</v>
      </c>
      <c r="Z10" s="149">
        <v>-6937.4765850543672</v>
      </c>
      <c r="AA10" s="149">
        <v>-8422.118874130012</v>
      </c>
    </row>
    <row r="11" spans="1:28" ht="14.25" customHeight="1" x14ac:dyDescent="0.25">
      <c r="B11" s="88" t="s">
        <v>45</v>
      </c>
      <c r="C11" s="34">
        <v>-55.444555410000007</v>
      </c>
      <c r="D11" s="34">
        <v>-30</v>
      </c>
      <c r="E11" s="34">
        <v>-16.586379179999998</v>
      </c>
      <c r="F11" s="34">
        <v>-16.029987529999985</v>
      </c>
      <c r="G11" s="34">
        <v>-0.78790104999998212</v>
      </c>
      <c r="H11" s="34">
        <v>-13.83868193999999</v>
      </c>
      <c r="I11" s="34">
        <v>18.169488990000008</v>
      </c>
      <c r="J11" s="34">
        <v>5.5639548900000229</v>
      </c>
      <c r="K11" s="34">
        <v>-6.6201887499999925</v>
      </c>
      <c r="L11" s="34">
        <v>22.976772240000024</v>
      </c>
      <c r="M11" s="34">
        <v>12.630849760000027</v>
      </c>
      <c r="N11" s="34">
        <v>12.676</v>
      </c>
      <c r="O11" s="34">
        <v>43.6</v>
      </c>
      <c r="P11" s="34">
        <v>-44.869</v>
      </c>
      <c r="Q11" s="34">
        <v>-61.148244869726597</v>
      </c>
      <c r="R11" s="34">
        <v>6.1180000000000003</v>
      </c>
      <c r="S11" s="34">
        <v>70.804681823772569</v>
      </c>
      <c r="T11" s="34">
        <v>31.634532609999994</v>
      </c>
      <c r="U11" s="34">
        <v>18.231000000000002</v>
      </c>
      <c r="V11" s="110">
        <v>9.4145362800000143</v>
      </c>
      <c r="W11" s="110">
        <v>9.0324273099999992</v>
      </c>
      <c r="X11" s="34">
        <v>-4.1299672399999983</v>
      </c>
      <c r="Y11" s="34">
        <v>17.3</v>
      </c>
      <c r="Z11" s="149">
        <v>-6.0949999999999998</v>
      </c>
      <c r="AA11" s="149">
        <v>-1.0956381000000008</v>
      </c>
    </row>
    <row r="12" spans="1:28" ht="14.25" customHeight="1" x14ac:dyDescent="0.25">
      <c r="B12" s="88" t="s">
        <v>46</v>
      </c>
      <c r="C12" s="34">
        <v>-470.40901645999998</v>
      </c>
      <c r="D12" s="34">
        <v>-475</v>
      </c>
      <c r="E12" s="34">
        <v>-479.94725986000003</v>
      </c>
      <c r="F12" s="34">
        <v>-484.04839383000001</v>
      </c>
      <c r="G12" s="34">
        <v>-486.90675993999997</v>
      </c>
      <c r="H12" s="34">
        <v>-489.57871086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-522.29757772000005</v>
      </c>
      <c r="S12" s="34">
        <v>-532.81700000000001</v>
      </c>
      <c r="T12" s="34">
        <v>-543.75327275999996</v>
      </c>
      <c r="U12" s="34">
        <v>-277.19799999999998</v>
      </c>
      <c r="V12" s="110">
        <v>0</v>
      </c>
      <c r="W12" s="110">
        <v>0</v>
      </c>
      <c r="X12" s="34">
        <v>0</v>
      </c>
      <c r="Y12" s="34">
        <v>0</v>
      </c>
      <c r="Z12" s="149">
        <v>0</v>
      </c>
      <c r="AA12" s="149">
        <v>0</v>
      </c>
    </row>
    <row r="13" spans="1:28" ht="14.25" customHeight="1" x14ac:dyDescent="0.25">
      <c r="B13" s="57" t="s">
        <v>139</v>
      </c>
      <c r="C13" s="58">
        <v>578.33258853999769</v>
      </c>
      <c r="D13" s="58">
        <v>-985.87374745000761</v>
      </c>
      <c r="E13" s="58">
        <v>-638.77917240635202</v>
      </c>
      <c r="F13" s="58">
        <v>726.85477445538083</v>
      </c>
      <c r="G13" s="58">
        <v>-1715.2922916854263</v>
      </c>
      <c r="H13" s="58">
        <v>-4543.6675397551226</v>
      </c>
      <c r="I13" s="58">
        <v>-4851.3373798424082</v>
      </c>
      <c r="J13" s="58">
        <v>-3338.1044629114522</v>
      </c>
      <c r="K13" s="58">
        <v>-5369.0969706152528</v>
      </c>
      <c r="L13" s="58">
        <v>-6936.497211255476</v>
      </c>
      <c r="M13" s="58">
        <v>-7341.5875057098119</v>
      </c>
      <c r="N13" s="58">
        <v>-787.11193686221884</v>
      </c>
      <c r="O13" s="58">
        <v>-2851.2425699184</v>
      </c>
      <c r="P13" s="58">
        <v>633.71757611387432</v>
      </c>
      <c r="Q13" s="58">
        <v>1336.9549649302803</v>
      </c>
      <c r="R13" s="58">
        <v>4319.9046961100021</v>
      </c>
      <c r="S13" s="58">
        <v>1371.0308836437807</v>
      </c>
      <c r="T13" s="58">
        <v>866.7820484500063</v>
      </c>
      <c r="U13" s="58">
        <v>317.95271179999929</v>
      </c>
      <c r="V13" s="111">
        <v>582.98519628676604</v>
      </c>
      <c r="W13" s="111">
        <v>-1920.0557120932449</v>
      </c>
      <c r="X13" s="58">
        <v>-2337.8942338795268</v>
      </c>
      <c r="Y13" s="58">
        <v>-1720.7144346288117</v>
      </c>
      <c r="Z13" s="58">
        <v>-1443.6480117920889</v>
      </c>
      <c r="AA13" s="58">
        <v>-2728.7603511507127</v>
      </c>
    </row>
    <row r="14" spans="1:28" ht="14.25" customHeight="1" x14ac:dyDescent="0.25">
      <c r="B14" s="75" t="s">
        <v>140</v>
      </c>
      <c r="C14" s="76">
        <v>8679.5758100399999</v>
      </c>
      <c r="D14" s="76">
        <v>9347</v>
      </c>
      <c r="E14" s="76">
        <v>9291.3601629099994</v>
      </c>
      <c r="F14" s="76">
        <v>9191.1515403199992</v>
      </c>
      <c r="G14" s="76">
        <v>9117.6394996900017</v>
      </c>
      <c r="H14" s="76">
        <v>9001.0667401400005</v>
      </c>
      <c r="I14" s="76">
        <v>9132.7479755700006</v>
      </c>
      <c r="J14" s="76">
        <v>10818.779343050001</v>
      </c>
      <c r="K14" s="76">
        <v>11305.191804310001</v>
      </c>
      <c r="L14" s="76">
        <v>11469.121542320001</v>
      </c>
      <c r="M14" s="76">
        <v>11333.968807790001</v>
      </c>
      <c r="N14" s="76">
        <v>11230.099214279999</v>
      </c>
      <c r="O14" s="76">
        <v>11977.802568849997</v>
      </c>
      <c r="P14" s="76">
        <v>12502.245999999999</v>
      </c>
      <c r="Q14" s="76">
        <v>12198</v>
      </c>
      <c r="R14" s="76">
        <v>12032.603116010003</v>
      </c>
      <c r="S14" s="76">
        <v>11789.320392760001</v>
      </c>
      <c r="T14" s="76">
        <v>11298.244292059999</v>
      </c>
      <c r="U14" s="76">
        <v>12430.2524847</v>
      </c>
      <c r="V14" s="112">
        <v>13596.039000000001</v>
      </c>
      <c r="W14" s="112">
        <v>13459.939951039996</v>
      </c>
      <c r="X14" s="76">
        <v>13639.664240779999</v>
      </c>
      <c r="Y14" s="76">
        <v>13978.249655149999</v>
      </c>
      <c r="Z14" s="76">
        <v>15246.606328169997</v>
      </c>
      <c r="AA14" s="76">
        <v>14864.93582812</v>
      </c>
    </row>
    <row r="15" spans="1:28" ht="14.25" customHeight="1" x14ac:dyDescent="0.25">
      <c r="B15" s="57" t="s">
        <v>273</v>
      </c>
      <c r="C15" s="58">
        <v>13871.2665868</v>
      </c>
      <c r="D15" s="58">
        <v>14737</v>
      </c>
      <c r="E15" s="58">
        <v>13710.424777843655</v>
      </c>
      <c r="F15" s="58">
        <v>13824.67385448538</v>
      </c>
      <c r="G15" s="58">
        <v>13382.67980335458</v>
      </c>
      <c r="H15" s="58">
        <v>13148.319533824877</v>
      </c>
      <c r="I15" s="58">
        <v>12633.0073959376</v>
      </c>
      <c r="J15" s="58">
        <v>13239.166908198549</v>
      </c>
      <c r="K15" s="58">
        <v>12846.051675154747</v>
      </c>
      <c r="L15" s="58">
        <v>12944.543769054546</v>
      </c>
      <c r="M15" s="58">
        <v>12707.561788320196</v>
      </c>
      <c r="N15" s="58">
        <v>16933.974277417779</v>
      </c>
      <c r="O15" s="58">
        <v>15587.496054001596</v>
      </c>
      <c r="P15" s="58">
        <v>16382.603576113874</v>
      </c>
      <c r="Q15" s="58">
        <v>19746.662490760005</v>
      </c>
      <c r="R15" s="58">
        <v>19301.796389840005</v>
      </c>
      <c r="S15" s="58">
        <v>18982.105994690006</v>
      </c>
      <c r="T15" s="58">
        <v>18268.586834760004</v>
      </c>
      <c r="U15" s="58">
        <v>17754.435196499999</v>
      </c>
      <c r="V15" s="111">
        <v>18737.226902768147</v>
      </c>
      <c r="W15" s="111">
        <v>18525.525553406751</v>
      </c>
      <c r="X15" s="58">
        <v>18879.978178880461</v>
      </c>
      <c r="Y15" s="58">
        <v>19252.016920521186</v>
      </c>
      <c r="Z15" s="58">
        <v>20746.529901432274</v>
      </c>
      <c r="AA15" s="58">
        <v>20559.389989199299</v>
      </c>
    </row>
    <row r="16" spans="1:28" ht="14.25" customHeight="1" x14ac:dyDescent="0.25">
      <c r="B16" s="57" t="s">
        <v>274</v>
      </c>
      <c r="C16" s="58">
        <v>9257.9083985799989</v>
      </c>
      <c r="D16" s="58">
        <v>8361.1262525499915</v>
      </c>
      <c r="E16" s="58">
        <v>8652.5809905036458</v>
      </c>
      <c r="F16" s="58">
        <v>9918.006314775379</v>
      </c>
      <c r="G16" s="58">
        <v>7402.3472080045758</v>
      </c>
      <c r="H16" s="58">
        <v>4457.3992003848771</v>
      </c>
      <c r="I16" s="58">
        <v>4281.4105957275924</v>
      </c>
      <c r="J16" s="58">
        <v>7480.6748801385475</v>
      </c>
      <c r="K16" s="58">
        <v>5936.0948336947495</v>
      </c>
      <c r="L16" s="58">
        <v>4532.624331064525</v>
      </c>
      <c r="M16" s="58">
        <v>3992.3813020801877</v>
      </c>
      <c r="N16" s="58">
        <v>10442.987277417778</v>
      </c>
      <c r="O16" s="58">
        <v>9126.5599989315961</v>
      </c>
      <c r="P16" s="58">
        <v>13135.963576113874</v>
      </c>
      <c r="Q16" s="58">
        <v>13534.954964930281</v>
      </c>
      <c r="R16" s="58">
        <v>16352.507812120006</v>
      </c>
      <c r="S16" s="58">
        <v>13160.351276403781</v>
      </c>
      <c r="T16" s="58">
        <v>12165.026340510005</v>
      </c>
      <c r="U16" s="58">
        <v>12748.205196499999</v>
      </c>
      <c r="V16" s="111">
        <v>14179.024196286766</v>
      </c>
      <c r="W16" s="111">
        <v>11539.884238946752</v>
      </c>
      <c r="X16" s="58">
        <v>11301.770006900471</v>
      </c>
      <c r="Y16" s="58">
        <v>12257.535220521188</v>
      </c>
      <c r="Z16" s="58">
        <v>13802.958316377908</v>
      </c>
      <c r="AA16" s="58">
        <v>12136.175476969287</v>
      </c>
    </row>
    <row r="17" spans="2:27" ht="14.25" customHeight="1" x14ac:dyDescent="0.25">
      <c r="B17" s="91" t="s">
        <v>141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154"/>
      <c r="AA17" s="154"/>
    </row>
    <row r="18" spans="2:27" ht="14.25" customHeight="1" x14ac:dyDescent="0.25">
      <c r="C18" s="7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3" ma:contentTypeDescription="Create a new document." ma:contentTypeScope="" ma:versionID="ce5edd5b6958de73428b4abfc2e5bc58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b968e5c9098ce0002d72c5b7754f3c6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395B52-4DA9-497C-9F27-3F4D28BF9D17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4528c7-2343-42d0-9093-b009a712fb46"/>
    <ds:schemaRef ds:uri="25113419-f080-492c-8f93-62e1c336be52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F9932F-E87C-4B2F-8407-A4EB1037940D}"/>
</file>

<file path=customXml/itemProps3.xml><?xml version="1.0" encoding="utf-8"?>
<ds:datastoreItem xmlns:ds="http://schemas.openxmlformats.org/officeDocument/2006/customXml" ds:itemID="{0F326BDC-462D-4A42-AEA5-B987ED02110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Resultados | Telefônica BR</vt:lpstr>
      <vt:lpstr>DRE Contábil</vt:lpstr>
      <vt:lpstr>Balanço de Pagamentos</vt:lpstr>
      <vt:lpstr>Fluxo de Caixa Operacional</vt:lpstr>
      <vt:lpstr>Fluxo de Caixa Contábil</vt:lpstr>
      <vt:lpstr>Dados Operacionais | Móvel</vt:lpstr>
      <vt:lpstr>Dados Operacionais | Fixo</vt:lpstr>
      <vt:lpstr>Detalhe Arrendamentos</vt:lpstr>
      <vt:lpstr>Endividamento</vt:lpstr>
      <vt:lpstr>Proventos</vt:lpstr>
      <vt:lpstr>menu</vt:lpstr>
      <vt:lpstr>Proventos!Titulos_de_impressao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Aline Frutuoso De Souza</cp:lastModifiedBy>
  <cp:lastPrinted>2018-04-24T17:12:18Z</cp:lastPrinted>
  <dcterms:created xsi:type="dcterms:W3CDTF">2003-04-24T13:48:15Z</dcterms:created>
  <dcterms:modified xsi:type="dcterms:W3CDTF">2025-05-12T14:27:07Z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2021-10-27T19:06:41Z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