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https://telefonicacorp.sharepoint.com/sites/DiretoriaRIeMacro.TMBNL/DRI/Bases de dados/Bases trimestrais/2026/2T26/Site RI/"/>
    </mc:Choice>
  </mc:AlternateContent>
  <xr:revisionPtr revIDLastSave="126" documentId="13_ncr:1_{661D3DB9-F36F-4DCE-AAF2-118C0C373D6C}" xr6:coauthVersionLast="47" xr6:coauthVersionMax="47" xr10:uidLastSave="{223531E2-1CCC-4892-8E92-77C5A402AE68}"/>
  <bookViews>
    <workbookView xWindow="-110" yWindow="-110" windowWidth="19420" windowHeight="10300" tabRatio="805" xr2:uid="{00000000-000D-0000-FFFF-FFFF00000000}"/>
  </bookViews>
  <sheets>
    <sheet name="Resultados | Telefônica BR" sheetId="63" r:id="rId1"/>
    <sheet name="DRE Contábil" sheetId="71" r:id="rId2"/>
    <sheet name="Balanço Patrimonial" sheetId="60" r:id="rId3"/>
    <sheet name="Fluxo de Caixa Operacional" sheetId="55" r:id="rId4"/>
    <sheet name="Fluxo de Caixa Contábil" sheetId="75" r:id="rId5"/>
    <sheet name="Dados Operacionais | Móvel" sheetId="61" r:id="rId6"/>
    <sheet name="Dados Operacionais | Fixo" sheetId="62" r:id="rId7"/>
    <sheet name="Detalhe Arrendamentos" sheetId="74" r:id="rId8"/>
    <sheet name="Endividamento" sheetId="64" r:id="rId9"/>
    <sheet name="Proventos" sheetId="80" r:id="rId10"/>
  </sheets>
  <definedNames>
    <definedName name="_ACC2" localSheetId="9" hidden="1">#REF!</definedName>
    <definedName name="_ACC2" hidden="1">#REF!</definedName>
    <definedName name="_Fill" localSheetId="6" hidden="1">#REF!</definedName>
    <definedName name="_Fill" localSheetId="5" hidden="1">#REF!</definedName>
    <definedName name="_Fill" localSheetId="7" hidden="1">#REF!</definedName>
    <definedName name="_Fill" localSheetId="8" hidden="1">#REF!</definedName>
    <definedName name="_Fill" hidden="1">#REF!</definedName>
    <definedName name="_Key1" localSheetId="6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hidden="1">#REF!</definedName>
    <definedName name="_Order1" hidden="1">255</definedName>
    <definedName name="_Sort" localSheetId="6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hidden="1">#REF!</definedName>
    <definedName name="edneia" localSheetId="6" hidden="1">{"'27.11 à 28.11'!$A$1:$Q$70"}</definedName>
    <definedName name="edneia" localSheetId="7" hidden="1">{"'27.11 à 28.11'!$A$1:$Q$70"}</definedName>
    <definedName name="edneia" localSheetId="1" hidden="1">{"'27.11 à 28.11'!$A$1:$Q$70"}</definedName>
    <definedName name="edneia" localSheetId="9" hidden="1">{"'27.11 à 28.11'!$A$1:$Q$70"}</definedName>
    <definedName name="edneia" hidden="1">{"'27.11 à 28.11'!$A$1:$Q$70"}</definedName>
    <definedName name="HTML_CodePage" hidden="1">1252</definedName>
    <definedName name="HTML_Control" localSheetId="6" hidden="1">{"'27.11 à 28.11'!$A$1:$Q$70"}</definedName>
    <definedName name="HTML_Control" localSheetId="7" hidden="1">{"'27.11 à 28.11'!$A$1:$Q$70"}</definedName>
    <definedName name="HTML_Control" localSheetId="1" hidden="1">{"'27.11 à 28.11'!$A$1:$Q$70"}</definedName>
    <definedName name="HTML_Control" localSheetId="9" hidden="1">{"'27.11 à 28.11'!$A$1:$Q$70"}</definedName>
    <definedName name="HTML_Control" hidden="1">{"'27.11 à 28.11'!$A$1:$Q$70"}</definedName>
    <definedName name="HTML_Description" hidden="1">""</definedName>
    <definedName name="HTML_Email" hidden="1">"mpinto@telesp.com.br"</definedName>
    <definedName name="HTML_Header" hidden="1">"27.11 à 28.11"</definedName>
    <definedName name="HTML_LastUpdate" hidden="1">"03/12/97"</definedName>
    <definedName name="HTML_LineAfter" hidden="1">FALSE</definedName>
    <definedName name="HTML_LineBefore" hidden="1">FALSE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hidden="1">"C:\FGA01\Vendas\MeuHTML.htm"</definedName>
    <definedName name="HTML_Title" hidden="1">"VENDAS DE AÇÕES"</definedName>
    <definedName name="menu">'Resultados | Telefônica BR'!$A$1</definedName>
    <definedName name="Rodrigo" localSheetId="6" hidden="1">{"'27.11 à 28.11'!$A$1:$Q$70"}</definedName>
    <definedName name="Rodrigo" localSheetId="7" hidden="1">{"'27.11 à 28.11'!$A$1:$Q$70"}</definedName>
    <definedName name="Rodrigo" localSheetId="1" hidden="1">{"'27.11 à 28.11'!$A$1:$Q$70"}</definedName>
    <definedName name="Rodrigo" localSheetId="9" hidden="1">{"'27.11 à 28.11'!$A$1:$Q$70"}</definedName>
    <definedName name="Rodrigo" hidden="1">{"'27.11 à 28.11'!$A$1:$Q$70"}</definedName>
    <definedName name="RodrigoI" localSheetId="6" hidden="1">{"'27.11 à 28.11'!$A$1:$Q$70"}</definedName>
    <definedName name="RodrigoI" localSheetId="7" hidden="1">{"'27.11 à 28.11'!$A$1:$Q$70"}</definedName>
    <definedName name="RodrigoI" localSheetId="1" hidden="1">{"'27.11 à 28.11'!$A$1:$Q$70"}</definedName>
    <definedName name="RodrigoI" localSheetId="9" hidden="1">{"'27.11 à 28.11'!$A$1:$Q$70"}</definedName>
    <definedName name="RodrigoI" hidden="1">{"'27.11 à 28.11'!$A$1:$Q$70"}</definedName>
    <definedName name="RodrigoII" localSheetId="6" hidden="1">{"'27.11 à 28.11'!$A$1:$Q$70"}</definedName>
    <definedName name="RodrigoII" localSheetId="7" hidden="1">{"'27.11 à 28.11'!$A$1:$Q$70"}</definedName>
    <definedName name="RodrigoII" localSheetId="1" hidden="1">{"'27.11 à 28.11'!$A$1:$Q$70"}</definedName>
    <definedName name="RodrigoII" localSheetId="9" hidden="1">{"'27.11 à 28.11'!$A$1:$Q$70"}</definedName>
    <definedName name="RodrigoII" hidden="1">{"'27.11 à 28.11'!$A$1:$Q$70"}</definedName>
    <definedName name="RodrigoIII" localSheetId="6" hidden="1">{"'27.11 à 28.11'!$A$1:$Q$70"}</definedName>
    <definedName name="RodrigoIII" localSheetId="7" hidden="1">{"'27.11 à 28.11'!$A$1:$Q$70"}</definedName>
    <definedName name="RodrigoIII" localSheetId="1" hidden="1">{"'27.11 à 28.11'!$A$1:$Q$70"}</definedName>
    <definedName name="RodrigoIII" localSheetId="9" hidden="1">{"'27.11 à 28.11'!$A$1:$Q$70"}</definedName>
    <definedName name="RodrigoIII" hidden="1">{"'27.11 à 28.11'!$A$1:$Q$70"}</definedName>
    <definedName name="SAPBEXrevision" hidden="1">3</definedName>
    <definedName name="SAPBEXsysID" hidden="1">"BWP"</definedName>
    <definedName name="SAPBEXwbID" hidden="1">"BBI79TXTC37FA83KVZYUD8LJY"</definedName>
    <definedName name="_xlnm.Print_Titles" localSheetId="9">Proventos!$8:$8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6" i="80" l="1"/>
  <c r="I225" i="80"/>
  <c r="I224" i="80"/>
  <c r="F224" i="80"/>
  <c r="D224" i="80"/>
  <c r="I223" i="80"/>
  <c r="I222" i="80"/>
  <c r="E222" i="80"/>
  <c r="F222" i="80" s="1"/>
  <c r="D222" i="80"/>
  <c r="C222" i="80"/>
  <c r="I216" i="80"/>
  <c r="I215" i="80"/>
  <c r="F215" i="80"/>
  <c r="I205" i="80"/>
  <c r="I204" i="80"/>
  <c r="F204" i="80"/>
  <c r="I199" i="80"/>
  <c r="I198" i="80"/>
  <c r="F189" i="80"/>
  <c r="F183" i="80"/>
  <c r="I180" i="80"/>
  <c r="I179" i="80"/>
  <c r="F179" i="80"/>
  <c r="H178" i="80"/>
  <c r="I178" i="80" s="1"/>
  <c r="H177" i="80"/>
  <c r="I177" i="80" s="1"/>
  <c r="E177" i="80"/>
  <c r="F177" i="80" s="1"/>
  <c r="I169" i="80"/>
  <c r="I168" i="80"/>
  <c r="F168" i="80"/>
  <c r="F164" i="80"/>
  <c r="F162" i="80"/>
  <c r="F160" i="80"/>
  <c r="F158" i="80"/>
  <c r="F156" i="80"/>
  <c r="I155" i="80"/>
  <c r="F154" i="80"/>
  <c r="I99" i="80"/>
  <c r="I98" i="80"/>
  <c r="F96" i="80"/>
  <c r="I81" i="80"/>
  <c r="F81" i="80"/>
  <c r="F59" i="80"/>
  <c r="E59" i="80"/>
</calcChain>
</file>

<file path=xl/sharedStrings.xml><?xml version="1.0" encoding="utf-8"?>
<sst xmlns="http://schemas.openxmlformats.org/spreadsheetml/2006/main" count="1055" uniqueCount="271">
  <si>
    <t>Banda Larga</t>
  </si>
  <si>
    <t>Circulante</t>
  </si>
  <si>
    <t>1T19</t>
  </si>
  <si>
    <t>FTTH</t>
  </si>
  <si>
    <t>Outras Tecnologias</t>
  </si>
  <si>
    <t>TV por Assinatura</t>
  </si>
  <si>
    <t>IPTV</t>
  </si>
  <si>
    <t>Impostos, Taxas e Contribuições</t>
  </si>
  <si>
    <t>DADOS FINANCEIROS RECORRENTES (R$ Milhões)</t>
  </si>
  <si>
    <t>Variações Monetárias, Cambiais e Outros</t>
  </si>
  <si>
    <t>Caixa e Equivalentes de Caixa</t>
  </si>
  <si>
    <t>Contas a Receber</t>
  </si>
  <si>
    <t>Estoques</t>
  </si>
  <si>
    <t>Outros Ativos</t>
  </si>
  <si>
    <t>Não Circulante</t>
  </si>
  <si>
    <t>Imobilizado, Líquido</t>
  </si>
  <si>
    <t>Intangível, Líquido</t>
  </si>
  <si>
    <t>Pós-pago</t>
  </si>
  <si>
    <t>M2M</t>
  </si>
  <si>
    <t>Pré-pago</t>
  </si>
  <si>
    <t>ARPU (R$/mês)</t>
  </si>
  <si>
    <t>ARPU Pré-pago</t>
  </si>
  <si>
    <t>ARPU M2M</t>
  </si>
  <si>
    <t>Voz Fixa</t>
  </si>
  <si>
    <t>DADOS OPERACIONAIS MÓVEL (Milhares)</t>
  </si>
  <si>
    <t>DADOS OPERACIONAIS FIXO (Milhares)</t>
  </si>
  <si>
    <t>Market Share | IPTV</t>
  </si>
  <si>
    <t>ir.br@telefonica.com</t>
  </si>
  <si>
    <t>Curto Prazo</t>
  </si>
  <si>
    <t>Longo Prazo</t>
  </si>
  <si>
    <t>Caixa e Aplicações</t>
  </si>
  <si>
    <t>Derivativos</t>
  </si>
  <si>
    <t>Ativo Garantidor da Contraprestação Contingente</t>
  </si>
  <si>
    <t>ENDIVIDAMENTO (R$ Milhões)</t>
  </si>
  <si>
    <t>Deliberação</t>
  </si>
  <si>
    <t>Posição Acionária</t>
  </si>
  <si>
    <t>Data de Pagamento</t>
  </si>
  <si>
    <t>JSCP</t>
  </si>
  <si>
    <t>ON</t>
  </si>
  <si>
    <t>PN</t>
  </si>
  <si>
    <t>Dividendos</t>
  </si>
  <si>
    <t>Classe de Ação</t>
  </si>
  <si>
    <t>2T19</t>
  </si>
  <si>
    <t>3T19</t>
  </si>
  <si>
    <t>DADOS FINANCEIROS (R$ Milhões)</t>
  </si>
  <si>
    <t>4T19</t>
  </si>
  <si>
    <t>1T20</t>
  </si>
  <si>
    <t>Redes</t>
  </si>
  <si>
    <t>TI</t>
  </si>
  <si>
    <t>Outros</t>
  </si>
  <si>
    <t>Licenças</t>
  </si>
  <si>
    <t>Capex / Receita</t>
  </si>
  <si>
    <t>Capex ex-Licenças / Receita</t>
  </si>
  <si>
    <t>Margem FCO</t>
  </si>
  <si>
    <t>Margem FCO Ex-Licenças</t>
  </si>
  <si>
    <t>FLUXO DE CAIXA OPERACIONAL (R$ Milhões)</t>
  </si>
  <si>
    <t>2T20</t>
  </si>
  <si>
    <t>3T20</t>
  </si>
  <si>
    <t>4T20</t>
  </si>
  <si>
    <t>1T21</t>
  </si>
  <si>
    <t>Receita Pós-pago</t>
  </si>
  <si>
    <t>Receita Pré-pago</t>
  </si>
  <si>
    <t>Serviços</t>
  </si>
  <si>
    <t>Produtos vendidos</t>
  </si>
  <si>
    <t>Pessoal</t>
  </si>
  <si>
    <t>Comerciais e Infraestrutura</t>
  </si>
  <si>
    <t>Provisão para Devedores Duvidosos</t>
  </si>
  <si>
    <t>Gerais e Administrativas</t>
  </si>
  <si>
    <t>Outras Receitas (Despesas) Operacionais</t>
  </si>
  <si>
    <t>EBITDA</t>
  </si>
  <si>
    <t>EBIT</t>
  </si>
  <si>
    <t>Receitas de Aplicações Financeiras</t>
  </si>
  <si>
    <t>FTTC</t>
  </si>
  <si>
    <t>Outros ativos circulantes</t>
  </si>
  <si>
    <t>Garantias e Depósitos</t>
  </si>
  <si>
    <t>2T21</t>
  </si>
  <si>
    <t>3T21</t>
  </si>
  <si>
    <t>4T21</t>
  </si>
  <si>
    <t>1T22</t>
  </si>
  <si>
    <t>2T22</t>
  </si>
  <si>
    <t>Efeitos Arrendamentos¹</t>
  </si>
  <si>
    <t>¹Comtempla também arrendamentos financeiros que eram considerados dívida financeira antes da norma IFRS16.</t>
  </si>
  <si>
    <t>3T22</t>
  </si>
  <si>
    <t>4T22</t>
  </si>
  <si>
    <t>EBITDA APÓS ARRENDAMENTOS (R$ Milhões)</t>
  </si>
  <si>
    <t>1T23</t>
  </si>
  <si>
    <t>Depreciação</t>
  </si>
  <si>
    <t>Depreciação de Arrendamentos (IFRS 16)</t>
  </si>
  <si>
    <t>Amortização</t>
  </si>
  <si>
    <t>Depreciação/Amortização de PPA</t>
  </si>
  <si>
    <t>Encargos sobre Empréstimos, Financiamentos e Debêntures</t>
  </si>
  <si>
    <t>Encargos sobre Arrendamentos Financeiros</t>
  </si>
  <si>
    <t>Margem FCO Após Arrendamentos, Ex-Licenças</t>
  </si>
  <si>
    <t>1 - desconsidera limpeza da base da Oi</t>
  </si>
  <si>
    <t>xDSL</t>
  </si>
  <si>
    <t>ARPU | FTTH (R$/mês)</t>
  </si>
  <si>
    <t>ARPU | IPTV (R$/mês)</t>
  </si>
  <si>
    <t>Acesse o Release de Resultados escaneando o QR Code abaixo:</t>
  </si>
  <si>
    <t>2T23</t>
  </si>
  <si>
    <t>https://ri.telefonica.com.br/</t>
  </si>
  <si>
    <t>3T23</t>
  </si>
  <si>
    <t>4T23</t>
  </si>
  <si>
    <t>Receita Fixa</t>
  </si>
  <si>
    <t>Dados, TIC &amp; Serviços Digitais</t>
  </si>
  <si>
    <t>1T24</t>
  </si>
  <si>
    <t>Redução de Capital</t>
  </si>
  <si>
    <t>13/07/2021</t>
  </si>
  <si>
    <t>Balanço de Pagamentos (R$ Milhões)</t>
  </si>
  <si>
    <t>Ativo de Direito de Uso</t>
  </si>
  <si>
    <t>Dívida de Arrendamento</t>
  </si>
  <si>
    <t>Efeito DRE (R$ Milhões)</t>
  </si>
  <si>
    <t>Depreciação IFRS16</t>
  </si>
  <si>
    <t>Juros IFRS16</t>
  </si>
  <si>
    <t>Efeito Caixa (R$ Milhões)</t>
  </si>
  <si>
    <t>Pagamentos de Principal</t>
  </si>
  <si>
    <t>Pagamentos de Juros</t>
  </si>
  <si>
    <t>Total</t>
  </si>
  <si>
    <t>Casas Passadas com FTTH</t>
  </si>
  <si>
    <t>2T24</t>
  </si>
  <si>
    <t>Lucro/(Prejuízo) dos acionistas não-controladores</t>
  </si>
  <si>
    <t>Ajustes de:</t>
  </si>
  <si>
    <t>Provisões para Demandas Judiciais e Passivo Contingente </t>
  </si>
  <si>
    <t>Despesas de Juros (Empréstimos, Financiamentos, Arrendamentos, Debêntures, Operações com Derivativos e Outros Credores) </t>
  </si>
  <si>
    <t>Ajuste de Preço Pós-Fechamento - Garliava </t>
  </si>
  <si>
    <t>Reversão das Provisões de Multas por Cancelamento de Contratos de Arrendamento e Desmantelamento</t>
  </si>
  <si>
    <t>Planos de Previdência e Outros Benefícios Pós-Emprego </t>
  </si>
  <si>
    <t>Baixas e Reversões de Perdas Estimadas para a Redução ao Valor Realizável dos Estoques </t>
  </si>
  <si>
    <t>Mudanças em Provisões Passivas </t>
  </si>
  <si>
    <t>Perdas Estimadas para a Redução ao Valor Recuperável das Contas a Receber </t>
  </si>
  <si>
    <t>Ganhos na Baixa / Alienação de Ativos </t>
  </si>
  <si>
    <t>Resultado de Equivalência Patrimonial </t>
  </si>
  <si>
    <t>Variações Monetárias de Ativos e Passivos </t>
  </si>
  <si>
    <t>Variações Cambiais de Instrumentos Financeiros Derivativos e de Empréstimos </t>
  </si>
  <si>
    <t>Depreciações e Amortizações </t>
  </si>
  <si>
    <t>Pagamentos de Empréstimos, Financiamentos, Debêntures e Arrendamentos </t>
  </si>
  <si>
    <t>Pagamento dos Instrumentos Financeiros Derivativos </t>
  </si>
  <si>
    <t>Recebimento dos Instrumentos Financeiros Derivativos </t>
  </si>
  <si>
    <t>Pagamento de Dividendos e Juros Sobre o Capital Próprio </t>
  </si>
  <si>
    <t>Pagamento por Aquisições de Ações para Tesouraria </t>
  </si>
  <si>
    <t>Recebimento de Recursos para Aumento de Capital em Controladas por Outros Acionistas </t>
  </si>
  <si>
    <t>Ingressos de Financiamentos </t>
  </si>
  <si>
    <t>Pagamentos de Grupamento de Ações </t>
  </si>
  <si>
    <t>Exercício do Direito de Recesso de Acionistas </t>
  </si>
  <si>
    <t>Custos Diretos em Aumentos de Capital </t>
  </si>
  <si>
    <t>Variação Cambial s/ Caixa e Equivalentes </t>
  </si>
  <si>
    <t>Juros Pagos de Empréstimos, Financiamentos, Arrendamentos, Debêntures, Operações com Derivativos e Outros Credores</t>
  </si>
  <si>
    <t>Imposto de Renda e Contribuição Social Pagos </t>
  </si>
  <si>
    <t>Outros Passivos </t>
  </si>
  <si>
    <t>Fornecedores </t>
  </si>
  <si>
    <t>Pessoal, Encargos e Benefícios Sociais </t>
  </si>
  <si>
    <t>Outros Ativos </t>
  </si>
  <si>
    <t>Despesas Antecipadas </t>
  </si>
  <si>
    <t>Tributos a Recuperar </t>
  </si>
  <si>
    <t>Estoques </t>
  </si>
  <si>
    <t>Contas a Receber </t>
  </si>
  <si>
    <t>Fluxo de Caixa das Atividades de Financiamento</t>
  </si>
  <si>
    <t>Fluxo de Caixa das Atividades de Investimentos</t>
  </si>
  <si>
    <t>Aquisições de Imobilizado e Intangível </t>
  </si>
  <si>
    <t>Caixa Recebido na Venda de Ativo Imobilizado </t>
  </si>
  <si>
    <t>Resgate Líquido de Depósitos Judiciais </t>
  </si>
  <si>
    <t>Pagamento por Aquisição de Investimentos e Aporte de Capital em Controlada </t>
  </si>
  <si>
    <t>Caixa e Equivalentes de Caixa por Aquisições ou Incorporações de Sociedades </t>
  </si>
  <si>
    <t>Concessões de Empréstimos a Controlada </t>
  </si>
  <si>
    <t>Caixa Recebido pela Alienação de Investimentos </t>
  </si>
  <si>
    <t>Resgate de Aplicações Dadas em Garantias </t>
  </si>
  <si>
    <t>Saldo Final de Caixa e Equivalentes </t>
  </si>
  <si>
    <t>Saldo Inicial de Caixa e Equivalentes </t>
  </si>
  <si>
    <t>FLUXO DE CAIXA CONTÁBIL (R$ Milhões)</t>
  </si>
  <si>
    <t>Total de Ajustes e Variações nos Ativos e Passivos</t>
  </si>
  <si>
    <t>3T24</t>
  </si>
  <si>
    <t>Cobre</t>
  </si>
  <si>
    <t>VoIP</t>
  </si>
  <si>
    <t>IFRS16 | Adições de Leasing</t>
  </si>
  <si>
    <t>Controle + Pós Puro</t>
  </si>
  <si>
    <t>Pagamentos a Acionistas por Redução de Capital Social</t>
  </si>
  <si>
    <t>Pessoal, encargos e beneficios sociais</t>
  </si>
  <si>
    <t xml:space="preserve">Fornecedores e contas a pagar </t>
  </si>
  <si>
    <t>Impostos, taxas e contribuições a recolher</t>
  </si>
  <si>
    <t>Empréstimos, financiamentos, debêntures, arrendamentos e outros credores</t>
  </si>
  <si>
    <t>Juros sobre o capital próprio e dividendos</t>
  </si>
  <si>
    <t>Provisões e contingências</t>
  </si>
  <si>
    <t>Outras obrigações</t>
  </si>
  <si>
    <t>Imposto de renda e contribuição social diferidos</t>
  </si>
  <si>
    <t>4T24</t>
  </si>
  <si>
    <t>Dongles</t>
  </si>
  <si>
    <r>
      <t xml:space="preserve">Valor Total Bruto
</t>
    </r>
    <r>
      <rPr>
        <sz val="9"/>
        <color indexed="9"/>
        <rFont val="Calibri"/>
        <family val="2"/>
        <scheme val="minor"/>
      </rPr>
      <t>(R$ Milhões)</t>
    </r>
  </si>
  <si>
    <r>
      <t xml:space="preserve">Valor Total Líquido </t>
    </r>
    <r>
      <rPr>
        <sz val="9"/>
        <color indexed="9"/>
        <rFont val="Calibri"/>
        <family val="2"/>
        <scheme val="minor"/>
      </rPr>
      <t>(R$ Milhões)</t>
    </r>
  </si>
  <si>
    <r>
      <t xml:space="preserve">Valor Bruto por Ação </t>
    </r>
    <r>
      <rPr>
        <sz val="9"/>
        <color indexed="9"/>
        <rFont val="Calibri"/>
        <family val="2"/>
        <scheme val="minor"/>
      </rPr>
      <t>(R$)</t>
    </r>
  </si>
  <si>
    <r>
      <t xml:space="preserve">Valor Líquido por Ação </t>
    </r>
    <r>
      <rPr>
        <sz val="9"/>
        <color indexed="9"/>
        <rFont val="Calibri"/>
        <family val="2"/>
        <scheme val="minor"/>
      </rPr>
      <t>(R$)</t>
    </r>
  </si>
  <si>
    <t>24/01/2024</t>
  </si>
  <si>
    <t>1T25</t>
  </si>
  <si>
    <r>
      <t xml:space="preserve">Valor Total Bruto 
</t>
    </r>
    <r>
      <rPr>
        <sz val="9"/>
        <color indexed="9"/>
        <rFont val="Calibri"/>
        <family val="2"/>
        <scheme val="minor"/>
      </rPr>
      <t>(R$ Milhões)</t>
    </r>
  </si>
  <si>
    <r>
      <t xml:space="preserve">Valor Total Bruto </t>
    </r>
    <r>
      <rPr>
        <sz val="9"/>
        <color indexed="9"/>
        <rFont val="Calibri"/>
        <family val="2"/>
        <scheme val="minor"/>
      </rPr>
      <t>(R$ Milhões)</t>
    </r>
  </si>
  <si>
    <t>Pagamentos Líquidos de Resgates de Aplicações Financeiras</t>
  </si>
  <si>
    <t>2T25</t>
  </si>
  <si>
    <t>Ingressos pelas Operações de Grupamento e Desdobramento de Ações</t>
  </si>
  <si>
    <t>Histórico | Dividendos e Juros sobre Capital Próprio¹</t>
  </si>
  <si>
    <t>¹Eventos anteriores ao Grupamento e Desdobramento, efetivado em 15 de Abril de 2025, não estão ajustados. A operação se deu por um grupamento de 40:1 seguido de um desdobramento de 1:80.</t>
  </si>
  <si>
    <t>BALANÇO PATRIMONIAL (R$ Milhões)</t>
  </si>
  <si>
    <t>3T25</t>
  </si>
  <si>
    <t>Churn FTTH</t>
  </si>
  <si>
    <t>ARPU Pós-pago ex. M2M e Dongles</t>
  </si>
  <si>
    <t>Churn Pós-pago ex. M2M e Dongles</t>
  </si>
  <si>
    <t>Churn Pré-pago</t>
  </si>
  <si>
    <t>Churn Pós-pago ex. M2M</t>
  </si>
  <si>
    <t>Receita de Serviços</t>
  </si>
  <si>
    <t>Receita de Serviço Móvel</t>
  </si>
  <si>
    <t>Receita Operacional Bruta</t>
  </si>
  <si>
    <t>Receita Operacional Líquida</t>
  </si>
  <si>
    <t>Custos Operacionais</t>
  </si>
  <si>
    <t>Custo dos Serviços e Produtos Vendidos</t>
  </si>
  <si>
    <t>Custos da Operação</t>
  </si>
  <si>
    <t>Margem EBITDA (%)</t>
  </si>
  <si>
    <t>Depreciação e Amortização</t>
  </si>
  <si>
    <t>Margem EBIT (%)</t>
  </si>
  <si>
    <t>Resultado Financeiro Líquido</t>
  </si>
  <si>
    <t>Ganho (Perda) com Investimentos</t>
  </si>
  <si>
    <t>Impostos</t>
  </si>
  <si>
    <t>Lucro Líquido Antes de Acionistas Não-Controladores</t>
  </si>
  <si>
    <t>Lucro Líquido Atribuído à Telefônica Brasil</t>
  </si>
  <si>
    <t>Margem Líquida</t>
  </si>
  <si>
    <t>Custos Operacionais Recorrentes</t>
  </si>
  <si>
    <t>EBITDA Recorrente</t>
  </si>
  <si>
    <t>Margem EBITDA Recorrente</t>
  </si>
  <si>
    <t>EBITDA Recorrente IFRS16</t>
  </si>
  <si>
    <t>EBITDA Recorrente Após Arrendamentos</t>
  </si>
  <si>
    <t>Margem EBITDA Recorrente Após Arrendamentos</t>
  </si>
  <si>
    <t>Ativo</t>
  </si>
  <si>
    <t>Passivo Total e Patrimônio Líquido</t>
  </si>
  <si>
    <t>Passivo</t>
  </si>
  <si>
    <t>Patrimônio Líquido</t>
  </si>
  <si>
    <t>Capex | Ex-IFRS 16</t>
  </si>
  <si>
    <t>Capex Ex-Licenças</t>
  </si>
  <si>
    <t>Fluxo de Caixa Operacional (EBITDA - Capex)</t>
  </si>
  <si>
    <t>Fluxo de Caixa Operacional (EBITDA - Capex Ex-Licenças)</t>
  </si>
  <si>
    <t>Fluxo de Caixa Operacional Após Arrendamentos (EBITDA Após Arrendamentos - Capex Ex-Licenças)</t>
  </si>
  <si>
    <t>Variações nos Ativos e Passivos</t>
  </si>
  <si>
    <t>Caixa Gerado nas Operações</t>
  </si>
  <si>
    <t>Caixa Líquido das Atividades Operacionais</t>
  </si>
  <si>
    <t>Caixa Líquido das Atividades de Investimentos</t>
  </si>
  <si>
    <t>Caixa Líquido das Atividades de Financiamento</t>
  </si>
  <si>
    <t>Aumento (Redução) de Caixa e Equivalentes</t>
  </si>
  <si>
    <t>Acessos Móveis</t>
  </si>
  <si>
    <t>Acessos Fixos</t>
  </si>
  <si>
    <t xml:space="preserve">ARPU | Banda Larga (R$/mês) </t>
  </si>
  <si>
    <t xml:space="preserve">ARPU | Voz (R$/mês) </t>
  </si>
  <si>
    <t>Dívida Bruta Ex-Arrendamentos</t>
  </si>
  <si>
    <t>Dívida Líquida Ex-Arrendamentos</t>
  </si>
  <si>
    <t>Dívida Bruta Incluindo Arrendamentos</t>
  </si>
  <si>
    <t>Dívida Líquida Incluindo Arrendamentos</t>
  </si>
  <si>
    <t>4T25</t>
  </si>
  <si>
    <t>LUCRO ANTES DOS TRIBUTOS</t>
  </si>
  <si>
    <t>Resultados em Operações com Alienação de Investimentos</t>
  </si>
  <si>
    <t>Ganho na Remensuração das Participações Acionárias na Aquisição do Controle e Outros Ganhos com Investimentos</t>
  </si>
  <si>
    <t>Reversão das Provisões de Valores a Restituir a Clientes</t>
  </si>
  <si>
    <t xml:space="preserve"> Recebimento de Dividendos e Juros Sobre o Capital Próprio</t>
  </si>
  <si>
    <t>Custos Relacionados às Operações de Grupamento e Desdobramento de Ações</t>
  </si>
  <si>
    <t>Até 30/04/2027</t>
  </si>
  <si>
    <t>1T26</t>
  </si>
  <si>
    <t>Market Share | FTTH</t>
  </si>
  <si>
    <t>Receita de Aparelhos e Eletrônicos</t>
  </si>
  <si>
    <r>
      <rPr>
        <b/>
        <sz val="24"/>
        <color rgb="FF001B34"/>
        <rFont val="Segoe UI"/>
        <family val="2"/>
      </rPr>
      <t>Resultados 2T26</t>
    </r>
    <r>
      <rPr>
        <b/>
        <sz val="26"/>
        <color rgb="FF001B34"/>
        <rFont val="Segoe UI"/>
        <family val="2"/>
      </rPr>
      <t xml:space="preserve">                                         </t>
    </r>
    <r>
      <rPr>
        <b/>
        <sz val="18"/>
        <color rgb="FF001B34"/>
        <rFont val="Segoe UI"/>
        <family val="2"/>
      </rPr>
      <t xml:space="preserve">Telefônica Brasil S.A.                                                </t>
    </r>
    <r>
      <rPr>
        <sz val="14"/>
        <color rgb="FF001B34"/>
        <rFont val="Segoe UI"/>
        <family val="2"/>
      </rPr>
      <t>Relações com Investidores</t>
    </r>
  </si>
  <si>
    <t>2T26</t>
  </si>
  <si>
    <t>Pagamento a Outros Acionistas para Aquisição de Participações em Controladas</t>
  </si>
  <si>
    <t>Market Share¹</t>
  </si>
  <si>
    <t>Churn Mensal²</t>
  </si>
  <si>
    <t>2 - desconsidera limpeza da base da Oi</t>
  </si>
  <si>
    <t>1 - dados do 2T26 publicados pela ANATEL para maio de 2026</t>
  </si>
  <si>
    <t>Market Share | Banda Larga¹</t>
  </si>
  <si>
    <t>Market Share | TV por Assinatura¹</t>
  </si>
  <si>
    <t>Market Share | Voz¹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</si>
</sst>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0.0"/>
    <numFmt numFmtId="169" formatCode="_-* #,##0\ &quot;€&quot;_-;\-* #,##0\ &quot;€&quot;_-;_-* &quot;-&quot;\ &quot;€&quot;_-;_-@_-"/>
    <numFmt numFmtId="170" formatCode="#,##0.0&quot;  &quot;;\(#,##0.0\)&quot; &quot;;#,##0.0&quot;  &quot;;@&quot;  &quot;"/>
    <numFmt numFmtId="171" formatCode="#,##0.0"/>
    <numFmt numFmtId="172" formatCode="#,##0.0;\-#,##0.0"/>
    <numFmt numFmtId="173" formatCode="[$-416]mmm/yy;@"/>
    <numFmt numFmtId="174" formatCode="_-* #,##0.000000_-;\-* #,##0.000000_-;_-* &quot;-&quot;??_-;_-@_-"/>
    <numFmt numFmtId="175" formatCode="0.000000"/>
    <numFmt numFmtId="176" formatCode="#,##0&quot;&quot;;\(#,##0\)&quot;&quot;;#,##0&quot;&quot;;@&quot;  &quot;"/>
    <numFmt numFmtId="177" formatCode="#,##0.0_ ;\-#,##0.0\ "/>
    <numFmt numFmtId="178" formatCode="#,##0.0000&quot;&quot;;\(#,##0.0000\)&quot;&quot;;#,##0.0000&quot;&quot;;@&quot;  &quot;"/>
    <numFmt numFmtId="179" formatCode="#,##0.000;\-#,##0.000"/>
    <numFmt numFmtId="180" formatCode="#,##0.000"/>
    <numFmt numFmtId="181" formatCode="#,##0.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b/>
      <sz val="8"/>
      <name val="Segoe UI"/>
      <family val="2"/>
    </font>
    <font>
      <b/>
      <sz val="8"/>
      <color theme="0"/>
      <name val="Segoe UI"/>
      <family val="2"/>
    </font>
    <font>
      <sz val="8"/>
      <name val="Segoe UI"/>
      <family val="2"/>
    </font>
    <font>
      <sz val="8"/>
      <color theme="0"/>
      <name val="Segoe UI"/>
      <family val="2"/>
    </font>
    <font>
      <sz val="8"/>
      <color theme="1"/>
      <name val="Segoe UI"/>
      <family val="2"/>
    </font>
    <font>
      <b/>
      <sz val="8"/>
      <color indexed="9"/>
      <name val="Segoe UI"/>
      <family val="2"/>
    </font>
    <font>
      <b/>
      <sz val="8"/>
      <color theme="1"/>
      <name val="Segoe UI"/>
      <family val="2"/>
    </font>
    <font>
      <b/>
      <sz val="10"/>
      <name val="Segoe UI"/>
      <family val="2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b/>
      <sz val="9"/>
      <color theme="0"/>
      <name val="Segoe UI"/>
      <family val="2"/>
    </font>
    <font>
      <b/>
      <sz val="10"/>
      <color theme="1"/>
      <name val="Segoe UI"/>
      <family val="2"/>
    </font>
    <font>
      <u/>
      <sz val="8"/>
      <color theme="10"/>
      <name val="Segoe UI"/>
      <family val="2"/>
    </font>
    <font>
      <b/>
      <sz val="9"/>
      <color theme="8"/>
      <name val="VIVO"/>
      <family val="2"/>
    </font>
    <font>
      <b/>
      <sz val="28"/>
      <color rgb="FF001B34"/>
      <name val="Segoe UI"/>
      <family val="2"/>
    </font>
    <font>
      <b/>
      <sz val="24"/>
      <color rgb="FF001B34"/>
      <name val="Segoe UI"/>
      <family val="2"/>
    </font>
    <font>
      <b/>
      <sz val="26"/>
      <color rgb="FF001B34"/>
      <name val="Segoe UI"/>
      <family val="2"/>
    </font>
    <font>
      <b/>
      <sz val="18"/>
      <color rgb="FF001B34"/>
      <name val="Segoe UI"/>
      <family val="2"/>
    </font>
    <font>
      <sz val="14"/>
      <color rgb="FF001B34"/>
      <name val="Segoe UI"/>
      <family val="2"/>
    </font>
    <font>
      <b/>
      <sz val="8"/>
      <color rgb="FF001B34"/>
      <name val="Segoe UI"/>
      <family val="2"/>
    </font>
    <font>
      <sz val="8"/>
      <color rgb="FF001B34"/>
      <name val="Segoe UI"/>
      <family val="2"/>
    </font>
    <font>
      <sz val="6"/>
      <color rgb="FF001B34"/>
      <name val="Segoe UI"/>
      <family val="2"/>
    </font>
    <font>
      <i/>
      <sz val="8"/>
      <name val="Segoe UI"/>
      <family val="2"/>
    </font>
    <font>
      <b/>
      <sz val="10"/>
      <name val="Arial"/>
      <family val="2"/>
    </font>
    <font>
      <sz val="9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D1D5E4"/>
        <bgColor indexed="64"/>
      </patternFill>
    </fill>
    <fill>
      <patternFill patternType="solid">
        <fgColor rgb="FFF2F4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0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hair">
        <color indexed="64"/>
      </bottom>
      <diagonal/>
    </border>
  </borders>
  <cellStyleXfs count="92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0" fontId="10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19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164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56">
    <xf numFmtId="0" fontId="0" fillId="0" borderId="0" xfId="0"/>
    <xf numFmtId="169" fontId="9" fillId="0" borderId="0" xfId="3" applyNumberFormat="1" applyFont="1" applyAlignment="1">
      <alignment horizontal="center" vertical="center"/>
    </xf>
    <xf numFmtId="0" fontId="8" fillId="0" borderId="0" xfId="3" applyFont="1" applyAlignment="1">
      <alignment vertical="center"/>
    </xf>
    <xf numFmtId="169" fontId="11" fillId="0" borderId="0" xfId="3" applyNumberFormat="1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165" fontId="13" fillId="0" borderId="0" xfId="3" applyNumberFormat="1" applyFont="1" applyAlignment="1">
      <alignment vertical="center"/>
    </xf>
    <xf numFmtId="0" fontId="15" fillId="0" borderId="0" xfId="10" applyFont="1" applyAlignment="1">
      <alignment vertical="center"/>
    </xf>
    <xf numFmtId="0" fontId="14" fillId="0" borderId="0" xfId="10" applyFont="1" applyAlignment="1">
      <alignment vertical="center"/>
    </xf>
    <xf numFmtId="0" fontId="18" fillId="0" borderId="0" xfId="10" applyFont="1" applyAlignment="1">
      <alignment vertical="center"/>
    </xf>
    <xf numFmtId="166" fontId="13" fillId="0" borderId="0" xfId="13" applyNumberFormat="1" applyFont="1" applyFill="1" applyBorder="1" applyAlignment="1">
      <alignment horizontal="right" vertical="center"/>
    </xf>
    <xf numFmtId="0" fontId="18" fillId="0" borderId="0" xfId="14" applyFont="1" applyAlignment="1">
      <alignment vertical="center"/>
    </xf>
    <xf numFmtId="0" fontId="11" fillId="0" borderId="0" xfId="14" applyFont="1" applyAlignment="1">
      <alignment horizontal="center" vertical="center"/>
    </xf>
    <xf numFmtId="0" fontId="13" fillId="0" borderId="5" xfId="14" applyFont="1" applyBorder="1" applyAlignment="1">
      <alignment horizontal="left" vertical="center"/>
    </xf>
    <xf numFmtId="0" fontId="12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168" fontId="13" fillId="0" borderId="0" xfId="11" applyNumberFormat="1" applyFont="1" applyFill="1" applyBorder="1" applyAlignment="1">
      <alignment horizontal="right" vertical="center"/>
    </xf>
    <xf numFmtId="0" fontId="20" fillId="0" borderId="0" xfId="10" applyFont="1" applyAlignment="1">
      <alignment vertical="center"/>
    </xf>
    <xf numFmtId="0" fontId="22" fillId="0" borderId="0" xfId="10" applyFont="1" applyAlignment="1">
      <alignment vertical="center"/>
    </xf>
    <xf numFmtId="0" fontId="23" fillId="0" borderId="0" xfId="15" applyFont="1" applyAlignment="1">
      <alignment vertical="center"/>
    </xf>
    <xf numFmtId="0" fontId="20" fillId="0" borderId="1" xfId="10" applyFont="1" applyBorder="1" applyAlignment="1">
      <alignment vertical="center"/>
    </xf>
    <xf numFmtId="176" fontId="15" fillId="0" borderId="0" xfId="10" applyNumberFormat="1" applyFont="1" applyAlignment="1">
      <alignment vertical="center"/>
    </xf>
    <xf numFmtId="0" fontId="11" fillId="3" borderId="0" xfId="3" applyFont="1" applyFill="1" applyAlignment="1">
      <alignment horizontal="left" vertical="center"/>
    </xf>
    <xf numFmtId="166" fontId="11" fillId="3" borderId="0" xfId="4" applyNumberFormat="1" applyFont="1" applyFill="1" applyBorder="1" applyAlignment="1">
      <alignment horizontal="right" vertical="center"/>
    </xf>
    <xf numFmtId="167" fontId="11" fillId="3" borderId="0" xfId="4" applyNumberFormat="1" applyFont="1" applyFill="1" applyBorder="1" applyAlignment="1">
      <alignment horizontal="right" vertical="center"/>
    </xf>
    <xf numFmtId="165" fontId="13" fillId="0" borderId="0" xfId="3" applyNumberFormat="1" applyFont="1" applyAlignment="1">
      <alignment horizontal="center" vertical="center"/>
    </xf>
    <xf numFmtId="170" fontId="12" fillId="4" borderId="1" xfId="3" applyNumberFormat="1" applyFont="1" applyFill="1" applyBorder="1" applyAlignment="1">
      <alignment horizontal="right" vertical="center"/>
    </xf>
    <xf numFmtId="170" fontId="12" fillId="4" borderId="0" xfId="3" applyNumberFormat="1" applyFont="1" applyFill="1" applyAlignment="1">
      <alignment horizontal="right" vertical="center"/>
    </xf>
    <xf numFmtId="170" fontId="12" fillId="4" borderId="2" xfId="3" applyNumberFormat="1" applyFont="1" applyFill="1" applyBorder="1" applyAlignment="1">
      <alignment horizontal="right" vertical="center"/>
    </xf>
    <xf numFmtId="0" fontId="21" fillId="4" borderId="0" xfId="10" applyFont="1" applyFill="1" applyAlignment="1">
      <alignment horizontal="left" vertical="center"/>
    </xf>
    <xf numFmtId="173" fontId="21" fillId="4" borderId="0" xfId="10" applyNumberFormat="1" applyFont="1" applyFill="1" applyAlignment="1">
      <alignment horizontal="center" vertical="center"/>
    </xf>
    <xf numFmtId="0" fontId="24" fillId="0" borderId="0" xfId="10" applyFont="1" applyAlignment="1">
      <alignment vertical="center"/>
    </xf>
    <xf numFmtId="165" fontId="31" fillId="0" borderId="3" xfId="1" applyNumberFormat="1" applyFont="1" applyFill="1" applyBorder="1" applyAlignment="1">
      <alignment horizontal="right" vertical="center"/>
    </xf>
    <xf numFmtId="165" fontId="31" fillId="0" borderId="0" xfId="1" applyNumberFormat="1" applyFont="1" applyFill="1" applyBorder="1" applyAlignment="1">
      <alignment horizontal="right" vertical="center"/>
    </xf>
    <xf numFmtId="0" fontId="30" fillId="3" borderId="2" xfId="3" applyFont="1" applyFill="1" applyBorder="1" applyAlignment="1">
      <alignment horizontal="left" vertical="center"/>
    </xf>
    <xf numFmtId="166" fontId="30" fillId="3" borderId="2" xfId="4" applyNumberFormat="1" applyFont="1" applyFill="1" applyBorder="1" applyAlignment="1">
      <alignment horizontal="right" vertical="center"/>
    </xf>
    <xf numFmtId="0" fontId="31" fillId="0" borderId="0" xfId="10" applyFont="1" applyAlignment="1">
      <alignment horizontal="left" vertical="center" indent="2"/>
    </xf>
    <xf numFmtId="176" fontId="31" fillId="0" borderId="0" xfId="8" applyNumberFormat="1" applyFont="1" applyFill="1" applyBorder="1" applyAlignment="1">
      <alignment horizontal="right" vertical="center"/>
    </xf>
    <xf numFmtId="0" fontId="30" fillId="0" borderId="0" xfId="10" applyFont="1" applyAlignment="1">
      <alignment horizontal="left" vertical="center" indent="2"/>
    </xf>
    <xf numFmtId="176" fontId="30" fillId="0" borderId="0" xfId="8" applyNumberFormat="1" applyFont="1" applyFill="1" applyBorder="1" applyAlignment="1">
      <alignment horizontal="right" vertical="center"/>
    </xf>
    <xf numFmtId="0" fontId="31" fillId="0" borderId="0" xfId="3" applyFont="1" applyAlignment="1">
      <alignment horizontal="left" vertical="center"/>
    </xf>
    <xf numFmtId="0" fontId="31" fillId="0" borderId="6" xfId="3" applyFont="1" applyBorder="1" applyAlignment="1">
      <alignment horizontal="left" vertical="center"/>
    </xf>
    <xf numFmtId="0" fontId="31" fillId="0" borderId="0" xfId="3" applyFont="1" applyAlignment="1">
      <alignment vertical="center"/>
    </xf>
    <xf numFmtId="0" fontId="31" fillId="0" borderId="2" xfId="3" applyFont="1" applyBorder="1" applyAlignment="1">
      <alignment vertical="center"/>
    </xf>
    <xf numFmtId="0" fontId="31" fillId="0" borderId="2" xfId="3" applyFont="1" applyBorder="1" applyAlignment="1">
      <alignment horizontal="left" vertical="center"/>
    </xf>
    <xf numFmtId="0" fontId="31" fillId="0" borderId="0" xfId="9" applyFont="1" applyAlignment="1">
      <alignment horizontal="left" vertical="center" indent="1"/>
    </xf>
    <xf numFmtId="3" fontId="31" fillId="0" borderId="0" xfId="11" applyNumberFormat="1" applyFont="1" applyFill="1" applyBorder="1" applyAlignment="1">
      <alignment horizontal="right" vertical="center"/>
    </xf>
    <xf numFmtId="0" fontId="31" fillId="0" borderId="0" xfId="9" applyFont="1" applyAlignment="1">
      <alignment horizontal="left" vertical="center" indent="2"/>
    </xf>
    <xf numFmtId="166" fontId="31" fillId="0" borderId="0" xfId="12" applyNumberFormat="1" applyFont="1" applyFill="1" applyBorder="1" applyAlignment="1">
      <alignment horizontal="right" vertical="center"/>
    </xf>
    <xf numFmtId="168" fontId="31" fillId="0" borderId="0" xfId="11" applyNumberFormat="1" applyFont="1" applyFill="1" applyBorder="1" applyAlignment="1">
      <alignment horizontal="right" vertical="center"/>
    </xf>
    <xf numFmtId="0" fontId="31" fillId="0" borderId="6" xfId="9" applyFont="1" applyBorder="1" applyAlignment="1">
      <alignment horizontal="left" vertical="center" indent="1"/>
    </xf>
    <xf numFmtId="166" fontId="31" fillId="0" borderId="6" xfId="12" applyNumberFormat="1" applyFont="1" applyFill="1" applyBorder="1" applyAlignment="1">
      <alignment horizontal="right" vertical="center"/>
    </xf>
    <xf numFmtId="0" fontId="31" fillId="0" borderId="0" xfId="14" applyFont="1" applyAlignment="1">
      <alignment horizontal="left" vertical="center" indent="2"/>
    </xf>
    <xf numFmtId="37" fontId="31" fillId="0" borderId="0" xfId="14" applyNumberFormat="1" applyFont="1" applyAlignment="1">
      <alignment horizontal="right" vertical="center"/>
    </xf>
    <xf numFmtId="0" fontId="31" fillId="2" borderId="0" xfId="14" applyFont="1" applyFill="1" applyAlignment="1">
      <alignment horizontal="left" vertical="center" indent="1"/>
    </xf>
    <xf numFmtId="166" fontId="31" fillId="2" borderId="0" xfId="4" applyNumberFormat="1" applyFont="1" applyFill="1" applyBorder="1" applyAlignment="1">
      <alignment horizontal="right" vertical="center"/>
    </xf>
    <xf numFmtId="0" fontId="30" fillId="5" borderId="2" xfId="3" applyFont="1" applyFill="1" applyBorder="1" applyAlignment="1">
      <alignment horizontal="left" vertical="center"/>
    </xf>
    <xf numFmtId="165" fontId="30" fillId="5" borderId="2" xfId="1" applyNumberFormat="1" applyFont="1" applyFill="1" applyBorder="1" applyAlignment="1">
      <alignment horizontal="right" vertical="center"/>
    </xf>
    <xf numFmtId="0" fontId="30" fillId="5" borderId="4" xfId="3" applyFont="1" applyFill="1" applyBorder="1" applyAlignment="1">
      <alignment horizontal="left" vertical="center"/>
    </xf>
    <xf numFmtId="165" fontId="30" fillId="5" borderId="4" xfId="1" applyNumberFormat="1" applyFont="1" applyFill="1" applyBorder="1" applyAlignment="1">
      <alignment horizontal="right" vertical="center"/>
    </xf>
    <xf numFmtId="166" fontId="30" fillId="5" borderId="2" xfId="4" applyNumberFormat="1" applyFont="1" applyFill="1" applyBorder="1" applyAlignment="1">
      <alignment horizontal="right" vertical="center"/>
    </xf>
    <xf numFmtId="0" fontId="30" fillId="5" borderId="2" xfId="10" applyFont="1" applyFill="1" applyBorder="1" applyAlignment="1">
      <alignment vertical="center"/>
    </xf>
    <xf numFmtId="176" fontId="30" fillId="5" borderId="2" xfId="8" applyNumberFormat="1" applyFont="1" applyFill="1" applyBorder="1" applyAlignment="1">
      <alignment horizontal="right" vertical="center"/>
    </xf>
    <xf numFmtId="0" fontId="30" fillId="5" borderId="2" xfId="10" applyFont="1" applyFill="1" applyBorder="1" applyAlignment="1">
      <alignment horizontal="left" vertical="center"/>
    </xf>
    <xf numFmtId="0" fontId="30" fillId="5" borderId="2" xfId="9" applyFont="1" applyFill="1" applyBorder="1" applyAlignment="1">
      <alignment horizontal="left" vertical="center"/>
    </xf>
    <xf numFmtId="3" fontId="30" fillId="5" borderId="2" xfId="11" applyNumberFormat="1" applyFont="1" applyFill="1" applyBorder="1" applyAlignment="1">
      <alignment horizontal="right" vertical="center"/>
    </xf>
    <xf numFmtId="166" fontId="30" fillId="5" borderId="2" xfId="12" applyNumberFormat="1" applyFont="1" applyFill="1" applyBorder="1" applyAlignment="1">
      <alignment horizontal="right" vertical="center"/>
    </xf>
    <xf numFmtId="168" fontId="30" fillId="5" borderId="2" xfId="10" applyNumberFormat="1" applyFont="1" applyFill="1" applyBorder="1" applyAlignment="1">
      <alignment horizontal="right" vertical="center"/>
    </xf>
    <xf numFmtId="0" fontId="30" fillId="5" borderId="2" xfId="14" applyFont="1" applyFill="1" applyBorder="1" applyAlignment="1">
      <alignment horizontal="left" vertical="center"/>
    </xf>
    <xf numFmtId="37" fontId="30" fillId="5" borderId="2" xfId="14" applyNumberFormat="1" applyFont="1" applyFill="1" applyBorder="1" applyAlignment="1">
      <alignment horizontal="right" vertical="center"/>
    </xf>
    <xf numFmtId="0" fontId="30" fillId="5" borderId="2" xfId="14" applyFont="1" applyFill="1" applyBorder="1" applyAlignment="1">
      <alignment horizontal="left" vertical="center" indent="1"/>
    </xf>
    <xf numFmtId="172" fontId="30" fillId="5" borderId="2" xfId="14" applyNumberFormat="1" applyFont="1" applyFill="1" applyBorder="1" applyAlignment="1">
      <alignment horizontal="right" vertical="center"/>
    </xf>
    <xf numFmtId="0" fontId="30" fillId="6" borderId="3" xfId="3" applyFont="1" applyFill="1" applyBorder="1" applyAlignment="1">
      <alignment horizontal="left" vertical="center" indent="1"/>
    </xf>
    <xf numFmtId="165" fontId="30" fillId="6" borderId="3" xfId="1" applyNumberFormat="1" applyFont="1" applyFill="1" applyBorder="1" applyAlignment="1">
      <alignment horizontal="right" vertical="center"/>
    </xf>
    <xf numFmtId="0" fontId="30" fillId="6" borderId="2" xfId="3" applyFont="1" applyFill="1" applyBorder="1" applyAlignment="1">
      <alignment horizontal="left" vertical="center"/>
    </xf>
    <xf numFmtId="165" fontId="30" fillId="6" borderId="2" xfId="1" applyNumberFormat="1" applyFont="1" applyFill="1" applyBorder="1" applyAlignment="1">
      <alignment horizontal="right" vertical="center"/>
    </xf>
    <xf numFmtId="0" fontId="30" fillId="6" borderId="2" xfId="10" applyFont="1" applyFill="1" applyBorder="1" applyAlignment="1">
      <alignment horizontal="left" vertical="center" indent="1"/>
    </xf>
    <xf numFmtId="176" fontId="30" fillId="6" borderId="2" xfId="8" applyNumberFormat="1" applyFont="1" applyFill="1" applyBorder="1" applyAlignment="1">
      <alignment horizontal="right" vertical="center"/>
    </xf>
    <xf numFmtId="0" fontId="30" fillId="6" borderId="3" xfId="3" applyFont="1" applyFill="1" applyBorder="1" applyAlignment="1">
      <alignment horizontal="left" vertical="center"/>
    </xf>
    <xf numFmtId="166" fontId="30" fillId="6" borderId="3" xfId="4" applyNumberFormat="1" applyFont="1" applyFill="1" applyBorder="1" applyAlignment="1">
      <alignment horizontal="right" vertical="center"/>
    </xf>
    <xf numFmtId="166" fontId="30" fillId="6" borderId="2" xfId="4" applyNumberFormat="1" applyFont="1" applyFill="1" applyBorder="1" applyAlignment="1">
      <alignment horizontal="right" vertical="center"/>
    </xf>
    <xf numFmtId="0" fontId="30" fillId="6" borderId="2" xfId="14" applyFont="1" applyFill="1" applyBorder="1" applyAlignment="1">
      <alignment horizontal="left" vertical="center" indent="1"/>
    </xf>
    <xf numFmtId="37" fontId="30" fillId="6" borderId="2" xfId="14" applyNumberFormat="1" applyFont="1" applyFill="1" applyBorder="1" applyAlignment="1">
      <alignment horizontal="right" vertical="center"/>
    </xf>
    <xf numFmtId="165" fontId="30" fillId="0" borderId="0" xfId="1" applyNumberFormat="1" applyFont="1" applyFill="1" applyBorder="1" applyAlignment="1">
      <alignment horizontal="right" vertical="center"/>
    </xf>
    <xf numFmtId="0" fontId="12" fillId="4" borderId="6" xfId="0" applyFont="1" applyFill="1" applyBorder="1" applyAlignment="1">
      <alignment vertical="center"/>
    </xf>
    <xf numFmtId="170" fontId="12" fillId="4" borderId="6" xfId="3" applyNumberFormat="1" applyFont="1" applyFill="1" applyBorder="1" applyAlignment="1">
      <alignment horizontal="right" vertical="center"/>
    </xf>
    <xf numFmtId="0" fontId="31" fillId="0" borderId="0" xfId="3" applyFont="1" applyAlignment="1">
      <alignment horizontal="left" vertical="center" indent="2"/>
    </xf>
    <xf numFmtId="0" fontId="31" fillId="0" borderId="0" xfId="3" applyFont="1" applyAlignment="1">
      <alignment horizontal="left" vertical="center" indent="1"/>
    </xf>
    <xf numFmtId="0" fontId="11" fillId="0" borderId="0" xfId="3" applyFont="1" applyAlignment="1">
      <alignment horizontal="left" vertical="center"/>
    </xf>
    <xf numFmtId="167" fontId="11" fillId="0" borderId="0" xfId="4" applyNumberFormat="1" applyFont="1" applyFill="1" applyBorder="1" applyAlignment="1">
      <alignment horizontal="right" vertical="center"/>
    </xf>
    <xf numFmtId="0" fontId="32" fillId="0" borderId="0" xfId="3" applyFont="1" applyAlignment="1">
      <alignment horizontal="left" vertical="center"/>
    </xf>
    <xf numFmtId="14" fontId="16" fillId="4" borderId="6" xfId="10" applyNumberFormat="1" applyFont="1" applyFill="1" applyBorder="1" applyAlignment="1">
      <alignment horizontal="right" vertical="center"/>
    </xf>
    <xf numFmtId="170" fontId="12" fillId="0" borderId="0" xfId="3" applyNumberFormat="1" applyFont="1" applyAlignment="1">
      <alignment horizontal="right" vertical="center"/>
    </xf>
    <xf numFmtId="0" fontId="31" fillId="0" borderId="4" xfId="3" applyFont="1" applyBorder="1" applyAlignment="1">
      <alignment horizontal="left" vertical="center" indent="1"/>
    </xf>
    <xf numFmtId="165" fontId="31" fillId="0" borderId="4" xfId="1" applyNumberFormat="1" applyFont="1" applyFill="1" applyBorder="1" applyAlignment="1">
      <alignment horizontal="right" vertical="center"/>
    </xf>
    <xf numFmtId="0" fontId="31" fillId="0" borderId="6" xfId="3" applyFont="1" applyBorder="1" applyAlignment="1">
      <alignment horizontal="left" vertical="center" indent="1"/>
    </xf>
    <xf numFmtId="165" fontId="31" fillId="0" borderId="6" xfId="1" applyNumberFormat="1" applyFont="1" applyFill="1" applyBorder="1" applyAlignment="1">
      <alignment horizontal="right" vertical="center"/>
    </xf>
    <xf numFmtId="0" fontId="33" fillId="0" borderId="0" xfId="9" applyFont="1" applyAlignment="1">
      <alignment horizontal="left" vertical="center"/>
    </xf>
    <xf numFmtId="172" fontId="30" fillId="6" borderId="2" xfId="14" applyNumberFormat="1" applyFont="1" applyFill="1" applyBorder="1" applyAlignment="1">
      <alignment horizontal="right" vertical="center"/>
    </xf>
    <xf numFmtId="43" fontId="31" fillId="0" borderId="2" xfId="3" applyNumberFormat="1" applyFont="1" applyBorder="1" applyAlignment="1">
      <alignment vertical="center"/>
    </xf>
    <xf numFmtId="176" fontId="31" fillId="0" borderId="0" xfId="40" applyNumberFormat="1" applyFont="1" applyFill="1" applyBorder="1" applyAlignment="1">
      <alignment horizontal="right" vertical="center"/>
    </xf>
    <xf numFmtId="176" fontId="30" fillId="0" borderId="0" xfId="40" applyNumberFormat="1" applyFont="1" applyFill="1" applyBorder="1" applyAlignment="1">
      <alignment horizontal="right" vertical="center"/>
    </xf>
    <xf numFmtId="176" fontId="30" fillId="5" borderId="2" xfId="40" applyNumberFormat="1" applyFont="1" applyFill="1" applyBorder="1" applyAlignment="1">
      <alignment horizontal="right" vertical="center"/>
    </xf>
    <xf numFmtId="176" fontId="30" fillId="6" borderId="2" xfId="40" applyNumberFormat="1" applyFont="1" applyFill="1" applyBorder="1" applyAlignment="1">
      <alignment horizontal="right" vertical="center"/>
    </xf>
    <xf numFmtId="3" fontId="31" fillId="0" borderId="0" xfId="40" applyNumberFormat="1" applyFont="1" applyFill="1" applyBorder="1" applyAlignment="1">
      <alignment horizontal="right" vertical="center"/>
    </xf>
    <xf numFmtId="168" fontId="31" fillId="0" borderId="0" xfId="40" applyNumberFormat="1" applyFont="1" applyFill="1" applyBorder="1" applyAlignment="1">
      <alignment horizontal="right" vertical="center"/>
    </xf>
    <xf numFmtId="3" fontId="30" fillId="5" borderId="2" xfId="40" applyNumberFormat="1" applyFont="1" applyFill="1" applyBorder="1" applyAlignment="1">
      <alignment horizontal="right" vertical="center"/>
    </xf>
    <xf numFmtId="168" fontId="30" fillId="5" borderId="2" xfId="57" applyNumberFormat="1" applyFont="1" applyFill="1" applyBorder="1" applyAlignment="1">
      <alignment horizontal="right" vertical="center"/>
    </xf>
    <xf numFmtId="166" fontId="31" fillId="0" borderId="0" xfId="4" applyNumberFormat="1" applyFont="1" applyFill="1" applyBorder="1" applyAlignment="1">
      <alignment horizontal="right" vertical="center"/>
    </xf>
    <xf numFmtId="165" fontId="31" fillId="0" borderId="0" xfId="43" applyNumberFormat="1" applyFont="1" applyFill="1" applyBorder="1" applyAlignment="1">
      <alignment horizontal="right" vertical="center"/>
    </xf>
    <xf numFmtId="165" fontId="30" fillId="5" borderId="2" xfId="43" applyNumberFormat="1" applyFont="1" applyFill="1" applyBorder="1" applyAlignment="1">
      <alignment horizontal="right" vertical="center"/>
    </xf>
    <xf numFmtId="165" fontId="30" fillId="6" borderId="2" xfId="43" applyNumberFormat="1" applyFont="1" applyFill="1" applyBorder="1" applyAlignment="1">
      <alignment horizontal="right" vertical="center"/>
    </xf>
    <xf numFmtId="165" fontId="31" fillId="0" borderId="6" xfId="43" applyNumberFormat="1" applyFont="1" applyFill="1" applyBorder="1" applyAlignment="1">
      <alignment horizontal="right" vertical="center"/>
    </xf>
    <xf numFmtId="165" fontId="30" fillId="5" borderId="4" xfId="43" applyNumberFormat="1" applyFont="1" applyFill="1" applyBorder="1" applyAlignment="1">
      <alignment horizontal="right" vertical="center"/>
    </xf>
    <xf numFmtId="0" fontId="31" fillId="0" borderId="3" xfId="3" applyFont="1" applyBorder="1" applyAlignment="1">
      <alignment horizontal="left" vertical="center" indent="2"/>
    </xf>
    <xf numFmtId="165" fontId="30" fillId="2" borderId="0" xfId="1" applyNumberFormat="1" applyFont="1" applyFill="1" applyBorder="1" applyAlignment="1">
      <alignment horizontal="right" vertical="center"/>
    </xf>
    <xf numFmtId="0" fontId="12" fillId="4" borderId="6" xfId="14" applyFont="1" applyFill="1" applyBorder="1" applyAlignment="1">
      <alignment vertical="center"/>
    </xf>
    <xf numFmtId="170" fontId="12" fillId="0" borderId="0" xfId="3" applyNumberFormat="1" applyFont="1" applyAlignment="1">
      <alignment horizontal="center" vertical="center"/>
    </xf>
    <xf numFmtId="167" fontId="11" fillId="0" borderId="0" xfId="1" applyNumberFormat="1" applyFont="1" applyFill="1" applyBorder="1" applyAlignment="1">
      <alignment horizontal="right" vertical="center"/>
    </xf>
    <xf numFmtId="167" fontId="13" fillId="0" borderId="0" xfId="1" applyNumberFormat="1" applyFont="1" applyFill="1" applyBorder="1" applyAlignment="1">
      <alignment horizontal="right" vertical="center"/>
    </xf>
    <xf numFmtId="166" fontId="11" fillId="0" borderId="0" xfId="4" applyNumberFormat="1" applyFont="1" applyFill="1" applyBorder="1" applyAlignment="1">
      <alignment horizontal="right" vertical="center"/>
    </xf>
    <xf numFmtId="170" fontId="13" fillId="0" borderId="0" xfId="14" applyNumberFormat="1" applyFont="1" applyAlignment="1">
      <alignment horizontal="right" vertical="center"/>
    </xf>
    <xf numFmtId="0" fontId="12" fillId="4" borderId="2" xfId="14" applyFont="1" applyFill="1" applyBorder="1" applyAlignment="1">
      <alignment vertical="center"/>
    </xf>
    <xf numFmtId="166" fontId="13" fillId="0" borderId="0" xfId="4" applyNumberFormat="1" applyFont="1" applyAlignment="1">
      <alignment horizontal="right" vertical="center"/>
    </xf>
    <xf numFmtId="0" fontId="6" fillId="0" borderId="0" xfId="14"/>
    <xf numFmtId="166" fontId="0" fillId="0" borderId="0" xfId="4" applyNumberFormat="1" applyFont="1"/>
    <xf numFmtId="0" fontId="34" fillId="0" borderId="0" xfId="14" applyFont="1"/>
    <xf numFmtId="165" fontId="31" fillId="0" borderId="8" xfId="1" applyNumberFormat="1" applyFont="1" applyFill="1" applyBorder="1" applyAlignment="1">
      <alignment horizontal="right" vertical="center"/>
    </xf>
    <xf numFmtId="0" fontId="31" fillId="0" borderId="8" xfId="3" applyFont="1" applyBorder="1" applyAlignment="1">
      <alignment horizontal="left" vertical="center"/>
    </xf>
    <xf numFmtId="0" fontId="30" fillId="0" borderId="6" xfId="3" applyFont="1" applyBorder="1" applyAlignment="1">
      <alignment horizontal="left" vertical="center"/>
    </xf>
    <xf numFmtId="165" fontId="30" fillId="0" borderId="6" xfId="1" applyNumberFormat="1" applyFont="1" applyFill="1" applyBorder="1" applyAlignment="1">
      <alignment horizontal="right" vertical="center"/>
    </xf>
    <xf numFmtId="171" fontId="35" fillId="6" borderId="0" xfId="16" applyNumberFormat="1" applyFont="1" applyFill="1" applyBorder="1" applyAlignment="1">
      <alignment horizontal="center" vertical="center"/>
    </xf>
    <xf numFmtId="171" fontId="35" fillId="0" borderId="0" xfId="16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vertical="center"/>
    </xf>
    <xf numFmtId="167" fontId="30" fillId="5" borderId="6" xfId="1" applyNumberFormat="1" applyFont="1" applyFill="1" applyBorder="1" applyAlignment="1">
      <alignment horizontal="right" vertical="center"/>
    </xf>
    <xf numFmtId="167" fontId="11" fillId="0" borderId="0" xfId="4" applyNumberFormat="1" applyFont="1" applyAlignment="1">
      <alignment horizontal="right" vertical="center"/>
    </xf>
    <xf numFmtId="167" fontId="11" fillId="3" borderId="0" xfId="4" applyNumberFormat="1" applyFont="1" applyFill="1" applyAlignment="1">
      <alignment horizontal="right" vertical="center"/>
    </xf>
    <xf numFmtId="166" fontId="11" fillId="3" borderId="0" xfId="4" applyNumberFormat="1" applyFont="1" applyFill="1" applyAlignment="1">
      <alignment horizontal="right" vertical="center"/>
    </xf>
    <xf numFmtId="168" fontId="13" fillId="0" borderId="0" xfId="11" applyNumberFormat="1" applyFont="1" applyAlignment="1">
      <alignment horizontal="right" vertical="center"/>
    </xf>
    <xf numFmtId="3" fontId="31" fillId="0" borderId="0" xfId="11" applyNumberFormat="1" applyFont="1" applyAlignment="1">
      <alignment horizontal="right" vertical="center"/>
    </xf>
    <xf numFmtId="166" fontId="31" fillId="0" borderId="0" xfId="12" applyNumberFormat="1" applyFont="1" applyAlignment="1">
      <alignment horizontal="right" vertical="center"/>
    </xf>
    <xf numFmtId="168" fontId="31" fillId="0" borderId="0" xfId="11" applyNumberFormat="1" applyFont="1" applyAlignment="1">
      <alignment horizontal="right" vertical="center"/>
    </xf>
    <xf numFmtId="166" fontId="31" fillId="0" borderId="6" xfId="12" applyNumberFormat="1" applyFont="1" applyBorder="1" applyAlignment="1">
      <alignment horizontal="right" vertical="center"/>
    </xf>
    <xf numFmtId="37" fontId="15" fillId="0" borderId="0" xfId="10" applyNumberFormat="1" applyFont="1" applyAlignment="1">
      <alignment vertical="center"/>
    </xf>
    <xf numFmtId="166" fontId="31" fillId="2" borderId="0" xfId="4" applyNumberFormat="1" applyFont="1" applyFill="1" applyAlignment="1">
      <alignment horizontal="right" vertical="center"/>
    </xf>
    <xf numFmtId="166" fontId="31" fillId="0" borderId="0" xfId="4" applyNumberFormat="1" applyFont="1" applyAlignment="1">
      <alignment horizontal="right" vertical="center"/>
    </xf>
    <xf numFmtId="177" fontId="15" fillId="0" borderId="0" xfId="10" applyNumberFormat="1" applyFont="1" applyAlignment="1">
      <alignment vertical="center"/>
    </xf>
    <xf numFmtId="166" fontId="13" fillId="0" borderId="0" xfId="13" applyNumberFormat="1" applyFont="1" applyAlignment="1">
      <alignment horizontal="right" vertical="center"/>
    </xf>
    <xf numFmtId="165" fontId="31" fillId="0" borderId="0" xfId="1" applyNumberFormat="1" applyFont="1" applyAlignment="1">
      <alignment horizontal="right" vertical="center"/>
    </xf>
    <xf numFmtId="165" fontId="31" fillId="0" borderId="6" xfId="1" applyNumberFormat="1" applyFont="1" applyBorder="1" applyAlignment="1">
      <alignment horizontal="right" vertical="center"/>
    </xf>
    <xf numFmtId="165" fontId="31" fillId="0" borderId="8" xfId="1" applyNumberFormat="1" applyFont="1" applyBorder="1" applyAlignment="1">
      <alignment horizontal="right" vertical="center"/>
    </xf>
    <xf numFmtId="165" fontId="30" fillId="0" borderId="6" xfId="1" applyNumberFormat="1" applyFont="1" applyBorder="1" applyAlignment="1">
      <alignment horizontal="right" vertical="center"/>
    </xf>
    <xf numFmtId="0" fontId="0" fillId="0" borderId="0" xfId="14" applyFont="1"/>
    <xf numFmtId="165" fontId="30" fillId="0" borderId="0" xfId="1" applyNumberFormat="1" applyFont="1" applyAlignment="1">
      <alignment horizontal="right" vertical="center"/>
    </xf>
    <xf numFmtId="0" fontId="38" fillId="0" borderId="0" xfId="14" applyFont="1" applyAlignment="1">
      <alignment horizontal="center" vertical="center"/>
    </xf>
    <xf numFmtId="0" fontId="35" fillId="0" borderId="0" xfId="14" applyFont="1"/>
    <xf numFmtId="171" fontId="38" fillId="0" borderId="0" xfId="14" applyNumberFormat="1" applyFont="1" applyAlignment="1">
      <alignment horizontal="center" vertical="center"/>
    </xf>
    <xf numFmtId="0" fontId="38" fillId="4" borderId="7" xfId="14" applyFont="1" applyFill="1" applyBorder="1" applyAlignment="1">
      <alignment vertical="center"/>
    </xf>
    <xf numFmtId="0" fontId="38" fillId="6" borderId="0" xfId="14" applyFont="1" applyFill="1" applyAlignment="1">
      <alignment horizontal="center" vertical="center"/>
    </xf>
    <xf numFmtId="2" fontId="35" fillId="0" borderId="0" xfId="14" applyNumberFormat="1" applyFont="1"/>
    <xf numFmtId="166" fontId="35" fillId="0" borderId="0" xfId="14" applyNumberFormat="1" applyFont="1"/>
    <xf numFmtId="0" fontId="39" fillId="0" borderId="0" xfId="14" applyFont="1" applyAlignment="1">
      <alignment horizontal="left" vertical="center"/>
    </xf>
    <xf numFmtId="0" fontId="36" fillId="2" borderId="0" xfId="14" applyFont="1" applyFill="1" applyAlignment="1">
      <alignment horizontal="center" vertical="center"/>
    </xf>
    <xf numFmtId="0" fontId="35" fillId="6" borderId="0" xfId="14" applyFont="1" applyFill="1" applyAlignment="1">
      <alignment horizontal="center" vertical="center" wrapText="1" shrinkToFit="1"/>
    </xf>
    <xf numFmtId="14" fontId="35" fillId="6" borderId="0" xfId="14" applyNumberFormat="1" applyFont="1" applyFill="1" applyAlignment="1">
      <alignment horizontal="center" vertical="center" wrapText="1" shrinkToFit="1"/>
    </xf>
    <xf numFmtId="0" fontId="35" fillId="6" borderId="0" xfId="14" applyFont="1" applyFill="1" applyAlignment="1">
      <alignment horizontal="center" vertical="center"/>
    </xf>
    <xf numFmtId="175" fontId="35" fillId="6" borderId="0" xfId="14" applyNumberFormat="1" applyFont="1" applyFill="1" applyAlignment="1">
      <alignment horizontal="center" vertical="center" wrapText="1" shrinkToFit="1"/>
    </xf>
    <xf numFmtId="0" fontId="35" fillId="0" borderId="0" xfId="14" applyFont="1" applyAlignment="1">
      <alignment horizontal="center" vertical="center" wrapText="1" shrinkToFit="1"/>
    </xf>
    <xf numFmtId="14" fontId="35" fillId="0" borderId="0" xfId="14" quotePrefix="1" applyNumberFormat="1" applyFont="1" applyAlignment="1">
      <alignment horizontal="center" vertical="center" wrapText="1" shrinkToFit="1"/>
    </xf>
    <xf numFmtId="14" fontId="35" fillId="0" borderId="0" xfId="14" applyNumberFormat="1" applyFont="1" applyAlignment="1">
      <alignment horizontal="center" vertical="center" wrapText="1" shrinkToFit="1"/>
    </xf>
    <xf numFmtId="0" fontId="35" fillId="0" borderId="0" xfId="14" applyFont="1" applyAlignment="1">
      <alignment horizontal="center" vertical="center"/>
    </xf>
    <xf numFmtId="175" fontId="35" fillId="0" borderId="0" xfId="14" applyNumberFormat="1" applyFont="1" applyAlignment="1">
      <alignment horizontal="center" vertical="center" wrapText="1" shrinkToFit="1"/>
    </xf>
    <xf numFmtId="175" fontId="39" fillId="0" borderId="0" xfId="14" applyNumberFormat="1" applyFont="1" applyAlignment="1">
      <alignment horizontal="left" vertical="center"/>
    </xf>
    <xf numFmtId="14" fontId="35" fillId="6" borderId="0" xfId="14" quotePrefix="1" applyNumberFormat="1" applyFont="1" applyFill="1" applyAlignment="1">
      <alignment horizontal="center" vertical="center" wrapText="1" shrinkToFit="1"/>
    </xf>
    <xf numFmtId="0" fontId="36" fillId="0" borderId="0" xfId="14" applyFont="1" applyAlignment="1">
      <alignment horizontal="center" vertical="center"/>
    </xf>
    <xf numFmtId="0" fontId="40" fillId="0" borderId="0" xfId="14" applyFont="1" applyAlignment="1">
      <alignment horizontal="left" vertical="center"/>
    </xf>
    <xf numFmtId="0" fontId="35" fillId="2" borderId="0" xfId="14" applyFont="1" applyFill="1" applyAlignment="1">
      <alignment horizontal="center" vertical="center" wrapText="1" shrinkToFit="1"/>
    </xf>
    <xf numFmtId="0" fontId="36" fillId="2" borderId="10" xfId="14" applyFont="1" applyFill="1" applyBorder="1" applyAlignment="1">
      <alignment horizontal="center" vertical="center"/>
    </xf>
    <xf numFmtId="0" fontId="41" fillId="2" borderId="10" xfId="14" applyFont="1" applyFill="1" applyBorder="1" applyAlignment="1">
      <alignment horizontal="center" vertical="center"/>
    </xf>
    <xf numFmtId="175" fontId="35" fillId="6" borderId="0" xfId="61" applyNumberFormat="1" applyFont="1" applyFill="1" applyBorder="1" applyAlignment="1">
      <alignment horizontal="center" vertical="center" wrapText="1" shrinkToFit="1"/>
    </xf>
    <xf numFmtId="0" fontId="35" fillId="2" borderId="0" xfId="14" applyFont="1" applyFill="1"/>
    <xf numFmtId="174" fontId="35" fillId="6" borderId="0" xfId="61" applyNumberFormat="1" applyFont="1" applyFill="1" applyBorder="1" applyAlignment="1">
      <alignment horizontal="center" vertical="center" wrapText="1" shrinkToFit="1"/>
    </xf>
    <xf numFmtId="174" fontId="35" fillId="2" borderId="0" xfId="61" applyNumberFormat="1" applyFont="1" applyFill="1" applyBorder="1" applyAlignment="1">
      <alignment horizontal="center" vertical="center" wrapText="1" shrinkToFit="1"/>
    </xf>
    <xf numFmtId="0" fontId="35" fillId="2" borderId="11" xfId="14" applyFont="1" applyFill="1" applyBorder="1" applyAlignment="1">
      <alignment horizontal="center" vertical="center" wrapText="1" shrinkToFit="1"/>
    </xf>
    <xf numFmtId="174" fontId="35" fillId="2" borderId="11" xfId="61" applyNumberFormat="1" applyFont="1" applyFill="1" applyBorder="1" applyAlignment="1">
      <alignment horizontal="center" vertical="center" wrapText="1" shrinkToFit="1"/>
    </xf>
    <xf numFmtId="0" fontId="35" fillId="0" borderId="0" xfId="14" applyFont="1" applyAlignment="1">
      <alignment horizontal="center"/>
    </xf>
    <xf numFmtId="0" fontId="35" fillId="6" borderId="1" xfId="14" applyFont="1" applyFill="1" applyBorder="1" applyAlignment="1">
      <alignment horizontal="center" vertical="center" wrapText="1" shrinkToFit="1"/>
    </xf>
    <xf numFmtId="14" fontId="35" fillId="6" borderId="1" xfId="14" applyNumberFormat="1" applyFont="1" applyFill="1" applyBorder="1" applyAlignment="1">
      <alignment horizontal="center" vertical="center" wrapText="1" shrinkToFit="1"/>
    </xf>
    <xf numFmtId="171" fontId="35" fillId="6" borderId="1" xfId="16" applyNumberFormat="1" applyFont="1" applyFill="1" applyBorder="1" applyAlignment="1">
      <alignment horizontal="center" vertical="center"/>
    </xf>
    <xf numFmtId="0" fontId="35" fillId="6" borderId="1" xfId="14" applyFont="1" applyFill="1" applyBorder="1" applyAlignment="1">
      <alignment horizontal="center" vertical="center"/>
    </xf>
    <xf numFmtId="175" fontId="35" fillId="6" borderId="1" xfId="14" applyNumberFormat="1" applyFont="1" applyFill="1" applyBorder="1" applyAlignment="1">
      <alignment horizontal="center" vertical="center" wrapText="1" shrinkToFit="1"/>
    </xf>
    <xf numFmtId="14" fontId="35" fillId="6" borderId="1" xfId="14" quotePrefix="1" applyNumberFormat="1" applyFont="1" applyFill="1" applyBorder="1" applyAlignment="1">
      <alignment horizontal="center" vertical="center" wrapText="1" shrinkToFit="1"/>
    </xf>
    <xf numFmtId="165" fontId="31" fillId="0" borderId="13" xfId="1" applyNumberFormat="1" applyFont="1" applyFill="1" applyBorder="1" applyAlignment="1">
      <alignment horizontal="right" vertical="center"/>
    </xf>
    <xf numFmtId="0" fontId="43" fillId="0" borderId="0" xfId="14" applyFont="1" applyAlignment="1">
      <alignment horizontal="left" vertical="center"/>
    </xf>
    <xf numFmtId="167" fontId="30" fillId="5" borderId="0" xfId="1" applyNumberFormat="1" applyFont="1" applyFill="1" applyBorder="1" applyAlignment="1">
      <alignment horizontal="right" vertical="center"/>
    </xf>
    <xf numFmtId="171" fontId="39" fillId="0" borderId="0" xfId="14" applyNumberFormat="1" applyFont="1" applyAlignment="1">
      <alignment horizontal="left" vertical="center"/>
    </xf>
    <xf numFmtId="170" fontId="13" fillId="0" borderId="0" xfId="0" applyNumberFormat="1" applyFont="1" applyAlignment="1">
      <alignment horizontal="right" vertical="center"/>
    </xf>
    <xf numFmtId="0" fontId="15" fillId="0" borderId="0" xfId="81" applyFont="1" applyAlignment="1">
      <alignment vertical="center"/>
    </xf>
    <xf numFmtId="178" fontId="15" fillId="0" borderId="0" xfId="81" applyNumberFormat="1" applyFont="1" applyAlignment="1">
      <alignment vertical="center"/>
    </xf>
    <xf numFmtId="176" fontId="15" fillId="0" borderId="0" xfId="81" applyNumberFormat="1" applyFont="1" applyAlignment="1">
      <alignment vertical="center"/>
    </xf>
    <xf numFmtId="176" fontId="31" fillId="0" borderId="0" xfId="8" applyNumberFormat="1" applyFont="1" applyAlignment="1">
      <alignment horizontal="right" vertical="center"/>
    </xf>
    <xf numFmtId="176" fontId="30" fillId="0" borderId="0" xfId="8" applyNumberFormat="1" applyFont="1" applyAlignment="1">
      <alignment horizontal="right" vertical="center"/>
    </xf>
    <xf numFmtId="0" fontId="14" fillId="0" borderId="0" xfId="81" applyFont="1" applyAlignment="1">
      <alignment vertical="center"/>
    </xf>
    <xf numFmtId="4" fontId="44" fillId="0" borderId="0" xfId="81" applyNumberFormat="1" applyFont="1" applyAlignment="1">
      <alignment vertical="center"/>
    </xf>
    <xf numFmtId="168" fontId="30" fillId="5" borderId="2" xfId="81" applyNumberFormat="1" applyFont="1" applyFill="1" applyBorder="1" applyAlignment="1">
      <alignment horizontal="right" vertical="center"/>
    </xf>
    <xf numFmtId="166" fontId="31" fillId="0" borderId="1" xfId="12" applyNumberFormat="1" applyFont="1" applyFill="1" applyBorder="1" applyAlignment="1">
      <alignment horizontal="right" vertical="center"/>
    </xf>
    <xf numFmtId="179" fontId="15" fillId="0" borderId="0" xfId="81" applyNumberFormat="1" applyFont="1" applyAlignment="1">
      <alignment vertical="center"/>
    </xf>
    <xf numFmtId="37" fontId="15" fillId="0" borderId="0" xfId="81" applyNumberFormat="1" applyFont="1" applyAlignment="1">
      <alignment vertical="center"/>
    </xf>
    <xf numFmtId="177" fontId="15" fillId="0" borderId="0" xfId="81" applyNumberFormat="1" applyFont="1" applyAlignment="1">
      <alignment vertical="center"/>
    </xf>
    <xf numFmtId="165" fontId="31" fillId="0" borderId="1" xfId="1" applyNumberFormat="1" applyFont="1" applyFill="1" applyBorder="1" applyAlignment="1">
      <alignment horizontal="right" vertical="center"/>
    </xf>
    <xf numFmtId="165" fontId="30" fillId="0" borderId="1" xfId="1" applyNumberFormat="1" applyFont="1" applyFill="1" applyBorder="1" applyAlignment="1">
      <alignment horizontal="right" vertical="center"/>
    </xf>
    <xf numFmtId="4" fontId="44" fillId="0" borderId="0" xfId="3" applyNumberFormat="1" applyFont="1" applyAlignment="1">
      <alignment horizontal="left" vertical="center"/>
    </xf>
    <xf numFmtId="165" fontId="31" fillId="0" borderId="0" xfId="43" applyNumberFormat="1" applyFont="1" applyAlignment="1">
      <alignment horizontal="right" vertical="center"/>
    </xf>
    <xf numFmtId="166" fontId="13" fillId="0" borderId="0" xfId="83" applyNumberFormat="1" applyFont="1" applyAlignment="1">
      <alignment horizontal="right" vertical="center"/>
    </xf>
    <xf numFmtId="166" fontId="30" fillId="2" borderId="0" xfId="4" applyNumberFormat="1" applyFont="1" applyFill="1" applyBorder="1" applyAlignment="1">
      <alignment horizontal="right" vertical="center"/>
    </xf>
    <xf numFmtId="180" fontId="30" fillId="2" borderId="0" xfId="1" applyNumberFormat="1" applyFont="1" applyFill="1" applyBorder="1" applyAlignment="1">
      <alignment horizontal="right" vertical="center"/>
    </xf>
    <xf numFmtId="43" fontId="13" fillId="0" borderId="0" xfId="3" applyNumberFormat="1" applyFont="1" applyAlignment="1">
      <alignment vertical="center"/>
    </xf>
    <xf numFmtId="181" fontId="13" fillId="0" borderId="0" xfId="3" applyNumberFormat="1" applyFont="1" applyAlignment="1">
      <alignment vertical="center"/>
    </xf>
    <xf numFmtId="171" fontId="31" fillId="0" borderId="2" xfId="4" applyNumberFormat="1" applyFont="1" applyBorder="1" applyAlignment="1">
      <alignment vertical="center"/>
    </xf>
    <xf numFmtId="165" fontId="31" fillId="0" borderId="1" xfId="1" applyNumberFormat="1" applyFont="1" applyBorder="1" applyAlignment="1">
      <alignment horizontal="right" vertical="center"/>
    </xf>
    <xf numFmtId="165" fontId="8" fillId="0" borderId="0" xfId="3" applyNumberFormat="1" applyFont="1" applyAlignment="1">
      <alignment vertical="center"/>
    </xf>
    <xf numFmtId="166" fontId="13" fillId="0" borderId="0" xfId="83" applyNumberFormat="1" applyFont="1" applyFill="1" applyBorder="1" applyAlignment="1">
      <alignment horizontal="right" vertical="center"/>
    </xf>
    <xf numFmtId="0" fontId="25" fillId="0" borderId="0" xfId="10" applyFont="1" applyAlignment="1">
      <alignment horizontal="left" vertical="center" wrapText="1"/>
    </xf>
    <xf numFmtId="14" fontId="35" fillId="0" borderId="0" xfId="14" applyNumberFormat="1" applyFont="1" applyAlignment="1">
      <alignment horizontal="center" vertical="center" wrapText="1" shrinkToFit="1"/>
    </xf>
    <xf numFmtId="171" fontId="35" fillId="0" borderId="0" xfId="16" applyNumberFormat="1" applyFont="1" applyFill="1" applyBorder="1" applyAlignment="1">
      <alignment horizontal="center" vertical="center"/>
    </xf>
    <xf numFmtId="14" fontId="35" fillId="6" borderId="0" xfId="14" applyNumberFormat="1" applyFont="1" applyFill="1" applyAlignment="1">
      <alignment horizontal="center" vertical="center" wrapText="1" shrinkToFit="1"/>
    </xf>
    <xf numFmtId="171" fontId="35" fillId="6" borderId="0" xfId="16" applyNumberFormat="1" applyFont="1" applyFill="1" applyBorder="1" applyAlignment="1">
      <alignment horizontal="center" vertical="center"/>
    </xf>
    <xf numFmtId="0" fontId="37" fillId="4" borderId="0" xfId="14" applyFont="1" applyFill="1" applyAlignment="1">
      <alignment horizontal="center" vertical="center" wrapText="1" shrinkToFit="1"/>
    </xf>
    <xf numFmtId="0" fontId="37" fillId="4" borderId="1" xfId="14" applyFont="1" applyFill="1" applyBorder="1" applyAlignment="1">
      <alignment horizontal="center" vertical="center" wrapText="1" shrinkToFit="1"/>
    </xf>
    <xf numFmtId="14" fontId="35" fillId="0" borderId="4" xfId="14" applyNumberFormat="1" applyFont="1" applyBorder="1" applyAlignment="1">
      <alignment horizontal="center" vertical="center" wrapText="1" shrinkToFit="1"/>
    </xf>
    <xf numFmtId="14" fontId="35" fillId="0" borderId="0" xfId="14" quotePrefix="1" applyNumberFormat="1" applyFont="1" applyAlignment="1">
      <alignment horizontal="center" vertical="center" wrapText="1" shrinkToFit="1"/>
    </xf>
    <xf numFmtId="14" fontId="35" fillId="6" borderId="0" xfId="14" quotePrefix="1" applyNumberFormat="1" applyFont="1" applyFill="1" applyAlignment="1">
      <alignment horizontal="center" vertical="center" wrapText="1" shrinkToFit="1"/>
    </xf>
    <xf numFmtId="14" fontId="35" fillId="6" borderId="0" xfId="14" applyNumberFormat="1" applyFont="1" applyFill="1" applyAlignment="1">
      <alignment horizontal="center" vertical="center" shrinkToFit="1"/>
    </xf>
    <xf numFmtId="14" fontId="35" fillId="0" borderId="0" xfId="14" applyNumberFormat="1" applyFont="1" applyAlignment="1">
      <alignment horizontal="center" vertical="center" shrinkToFit="1"/>
    </xf>
    <xf numFmtId="14" fontId="35" fillId="6" borderId="4" xfId="14" applyNumberFormat="1" applyFont="1" applyFill="1" applyBorder="1" applyAlignment="1">
      <alignment horizontal="center" vertical="center" shrinkToFit="1"/>
    </xf>
    <xf numFmtId="0" fontId="35" fillId="6" borderId="0" xfId="14" applyFont="1" applyFill="1" applyAlignment="1">
      <alignment horizontal="center" vertical="center" wrapText="1"/>
    </xf>
    <xf numFmtId="168" fontId="35" fillId="6" borderId="0" xfId="14" applyNumberFormat="1" applyFont="1" applyFill="1" applyAlignment="1">
      <alignment horizontal="center" vertical="center"/>
    </xf>
    <xf numFmtId="0" fontId="35" fillId="6" borderId="0" xfId="14" applyFont="1" applyFill="1" applyAlignment="1">
      <alignment horizontal="center" vertical="center" wrapText="1" shrinkToFit="1"/>
    </xf>
    <xf numFmtId="0" fontId="35" fillId="2" borderId="0" xfId="14" applyFont="1" applyFill="1" applyAlignment="1">
      <alignment horizontal="center" vertical="center" wrapText="1" shrinkToFit="1"/>
    </xf>
    <xf numFmtId="14" fontId="35" fillId="2" borderId="0" xfId="14" quotePrefix="1" applyNumberFormat="1" applyFont="1" applyFill="1" applyAlignment="1">
      <alignment horizontal="center" vertical="center" wrapText="1" shrinkToFit="1"/>
    </xf>
    <xf numFmtId="168" fontId="35" fillId="2" borderId="0" xfId="14" applyNumberFormat="1" applyFont="1" applyFill="1" applyAlignment="1">
      <alignment horizontal="center" vertical="center" wrapText="1" shrinkToFit="1"/>
    </xf>
    <xf numFmtId="168" fontId="35" fillId="2" borderId="0" xfId="61" applyNumberFormat="1" applyFont="1" applyFill="1" applyBorder="1" applyAlignment="1">
      <alignment horizontal="center" vertical="center" wrapText="1" shrinkToFit="1"/>
    </xf>
    <xf numFmtId="14" fontId="35" fillId="2" borderId="0" xfId="14" applyNumberFormat="1" applyFont="1" applyFill="1" applyAlignment="1">
      <alignment horizontal="center" vertical="center" wrapText="1" shrinkToFit="1"/>
    </xf>
    <xf numFmtId="0" fontId="35" fillId="2" borderId="4" xfId="14" applyFont="1" applyFill="1" applyBorder="1" applyAlignment="1">
      <alignment horizontal="center" vertical="center" wrapText="1" shrinkToFit="1"/>
    </xf>
    <xf numFmtId="171" fontId="35" fillId="2" borderId="0" xfId="16" applyNumberFormat="1" applyFont="1" applyFill="1" applyBorder="1" applyAlignment="1">
      <alignment horizontal="center" vertical="center"/>
    </xf>
    <xf numFmtId="0" fontId="42" fillId="2" borderId="12" xfId="14" applyFont="1" applyFill="1" applyBorder="1" applyAlignment="1">
      <alignment horizontal="left" vertical="top" wrapText="1" shrinkToFit="1"/>
    </xf>
    <xf numFmtId="0" fontId="35" fillId="2" borderId="11" xfId="14" applyFont="1" applyFill="1" applyBorder="1" applyAlignment="1">
      <alignment horizontal="center" vertical="center" wrapText="1" shrinkToFit="1"/>
    </xf>
    <xf numFmtId="14" fontId="35" fillId="2" borderId="11" xfId="14" quotePrefix="1" applyNumberFormat="1" applyFont="1" applyFill="1" applyBorder="1" applyAlignment="1">
      <alignment horizontal="center" vertical="center" wrapText="1" shrinkToFit="1"/>
    </xf>
    <xf numFmtId="171" fontId="35" fillId="2" borderId="11" xfId="16" applyNumberFormat="1" applyFont="1" applyFill="1" applyBorder="1" applyAlignment="1">
      <alignment horizontal="center" vertical="center"/>
    </xf>
    <xf numFmtId="0" fontId="35" fillId="6" borderId="4" xfId="14" applyFont="1" applyFill="1" applyBorder="1" applyAlignment="1">
      <alignment horizontal="center" vertical="center" wrapText="1" shrinkToFit="1"/>
    </xf>
    <xf numFmtId="0" fontId="35" fillId="2" borderId="9" xfId="14" applyFont="1" applyFill="1" applyBorder="1" applyAlignment="1">
      <alignment horizontal="center" vertical="center" wrapText="1" shrinkToFit="1"/>
    </xf>
    <xf numFmtId="14" fontId="35" fillId="0" borderId="9" xfId="14" applyNumberFormat="1" applyFont="1" applyBorder="1" applyAlignment="1">
      <alignment horizontal="center" vertical="center" wrapText="1" shrinkToFit="1"/>
    </xf>
    <xf numFmtId="171" fontId="35" fillId="0" borderId="9" xfId="16" applyNumberFormat="1" applyFont="1" applyFill="1" applyBorder="1" applyAlignment="1">
      <alignment horizontal="center" vertical="center"/>
    </xf>
    <xf numFmtId="14" fontId="35" fillId="0" borderId="9" xfId="14" quotePrefix="1" applyNumberFormat="1" applyFont="1" applyBorder="1" applyAlignment="1">
      <alignment horizontal="center" vertical="center" wrapText="1" shrinkToFit="1"/>
    </xf>
    <xf numFmtId="0" fontId="39" fillId="0" borderId="0" xfId="14" applyFont="1" applyAlignment="1">
      <alignment horizontal="left" vertical="center"/>
    </xf>
  </cellXfs>
  <cellStyles count="92">
    <cellStyle name="Comma 10 2" xfId="8" xr:uid="{00000000-0005-0000-0000-000000000000}"/>
    <cellStyle name="Comma 10 2 2" xfId="11" xr:uid="{00000000-0005-0000-0000-000001000000}"/>
    <cellStyle name="Comma 10 2 2 2" xfId="22" xr:uid="{00000000-0005-0000-0000-000002000000}"/>
    <cellStyle name="Comma 10 2 2 2 2" xfId="58" xr:uid="{DA0BA091-10EB-4A25-A2A1-9EE8014DC06F}"/>
    <cellStyle name="Comma 10 2 2 2 2 2" xfId="82" xr:uid="{915DF9C9-60D9-4B5C-A60E-E172A8440BA7}"/>
    <cellStyle name="Comma 10 2 2 2 3" xfId="40" xr:uid="{F7B49621-126D-4EDF-938E-AF9439229C6C}"/>
    <cellStyle name="Comma 10 2 2 2 3 2" xfId="89" xr:uid="{EAD8FB4B-119D-497C-8801-41039621B3DD}"/>
    <cellStyle name="Comma 10 2 2 3" xfId="51" xr:uid="{399E9366-47C4-49E5-9469-1781696250DF}"/>
    <cellStyle name="Comma 10 2 2 3 2" xfId="75" xr:uid="{A6CF2203-21FE-4073-A3D8-D59520E84D75}"/>
    <cellStyle name="Comma 10 2 2 4" xfId="33" xr:uid="{DAE83BC9-9401-46FF-888D-4F9C31B88E5F}"/>
    <cellStyle name="Comma 10 2 3" xfId="49" xr:uid="{3F11DA62-A0D8-4FE8-BBF5-69CD784E70A2}"/>
    <cellStyle name="Comma 10 2 3 2" xfId="73" xr:uid="{53E659C5-E87A-4842-B979-20572618B42C}"/>
    <cellStyle name="Comma 10 2 4" xfId="31" xr:uid="{5760BA93-1025-44AA-A600-423B4ABE4F54}"/>
    <cellStyle name="Hiperlink" xfId="15" builtinId="8"/>
    <cellStyle name="Normal" xfId="0" builtinId="0"/>
    <cellStyle name="Normal 16" xfId="14" xr:uid="{00000000-0005-0000-0000-000005000000}"/>
    <cellStyle name="Normal 2" xfId="2" xr:uid="{00000000-0005-0000-0000-000006000000}"/>
    <cellStyle name="Normal 2 2 3" xfId="9" xr:uid="{00000000-0005-0000-0000-000007000000}"/>
    <cellStyle name="Normal 3" xfId="10" xr:uid="{00000000-0005-0000-0000-000008000000}"/>
    <cellStyle name="Normal 3 2" xfId="21" xr:uid="{00000000-0005-0000-0000-000009000000}"/>
    <cellStyle name="Normal 3 2 2" xfId="57" xr:uid="{9262ECC3-3E50-4C15-819C-A9CDF00E824E}"/>
    <cellStyle name="Normal 3 2 2 2" xfId="81" xr:uid="{CEF43F88-D784-42B6-82C6-628B22CD7DEC}"/>
    <cellStyle name="Normal 3 2 3" xfId="39" xr:uid="{EB222212-0462-4867-8111-5CEFB09C740B}"/>
    <cellStyle name="Normal 3 2 4" xfId="66" xr:uid="{55544F07-267E-43F1-979E-6210EFF4A56E}"/>
    <cellStyle name="Normal 3 3" xfId="26" xr:uid="{7C7CA1ED-3DA6-4130-96A3-B2C5FBD3DFBF}"/>
    <cellStyle name="Normal 3 3 2" xfId="62" xr:uid="{FB1AAB92-3AB5-4EE7-9F0E-34903C43D5D5}"/>
    <cellStyle name="Normal 3 3 2 2" xfId="86" xr:uid="{941F8D00-3664-4FE2-8B7D-B028CF2B7DD2}"/>
    <cellStyle name="Normal 3 3 3" xfId="44" xr:uid="{B39C5856-589D-49AA-A046-F2957E364B9E}"/>
    <cellStyle name="Normal 3 3 4" xfId="68" xr:uid="{3B37F889-80E9-40FA-AFE1-F44B4631361D}"/>
    <cellStyle name="Normal 3 4" xfId="50" xr:uid="{22514EF7-FB83-45FA-A3FF-50EABF37C349}"/>
    <cellStyle name="Normal 3 4 2" xfId="74" xr:uid="{57A57B34-9F1C-4E10-AB5B-C147D08E51C8}"/>
    <cellStyle name="Normal 3 5" xfId="32" xr:uid="{8F77B3F0-B21D-45B5-808B-125D51D6C01C}"/>
    <cellStyle name="Normal 3 6" xfId="64" xr:uid="{7610EAA5-3457-4F52-8BA2-D43228533456}"/>
    <cellStyle name="Normal_TSP - Publicação 1T05" xfId="3" xr:uid="{00000000-0005-0000-0000-00000A000000}"/>
    <cellStyle name="Percent 10" xfId="12" xr:uid="{00000000-0005-0000-0000-00000B000000}"/>
    <cellStyle name="Porcentagem" xfId="4" builtinId="5"/>
    <cellStyle name="Porcentagem 2" xfId="5" xr:uid="{00000000-0005-0000-0000-00000D000000}"/>
    <cellStyle name="Porcentagem 2 2" xfId="19" xr:uid="{00000000-0005-0000-0000-00000E000000}"/>
    <cellStyle name="Porcentagem 3" xfId="13" xr:uid="{00000000-0005-0000-0000-00000F000000}"/>
    <cellStyle name="Porcentagem 3 2" xfId="23" xr:uid="{00000000-0005-0000-0000-000010000000}"/>
    <cellStyle name="Porcentagem 3 2 2" xfId="59" xr:uid="{7A6B8240-14E8-44CC-B9CB-C8913C07FCF8}"/>
    <cellStyle name="Porcentagem 3 2 2 2" xfId="83" xr:uid="{FAAB6C54-C382-4C84-AC9E-F388EC775771}"/>
    <cellStyle name="Porcentagem 3 2 3" xfId="41" xr:uid="{FA81FD15-B46B-4F0D-9DA1-AF9BEF9BB682}"/>
    <cellStyle name="Porcentagem 3 2 4" xfId="67" xr:uid="{6289FB95-5A8B-4630-9068-5C635058A8F9}"/>
    <cellStyle name="Porcentagem 3 3" xfId="27" xr:uid="{30EB36FC-8983-4A6B-8085-C3B0DA0AB292}"/>
    <cellStyle name="Porcentagem 3 3 2" xfId="63" xr:uid="{24087CFB-16F1-4351-872D-379A1296998B}"/>
    <cellStyle name="Porcentagem 3 3 2 2" xfId="87" xr:uid="{BDE05485-4EA1-45C7-BB53-E30822859EEE}"/>
    <cellStyle name="Porcentagem 3 3 3" xfId="45" xr:uid="{D75935C6-F031-4FB1-8969-DF74D5D39EA0}"/>
    <cellStyle name="Porcentagem 3 3 4" xfId="69" xr:uid="{8C27FC73-779E-4B32-819A-461A8886EE29}"/>
    <cellStyle name="Porcentagem 3 4" xfId="52" xr:uid="{1974F8AC-FEF0-461E-9D2F-3A7C9E073B58}"/>
    <cellStyle name="Porcentagem 3 4 2" xfId="76" xr:uid="{1A04421E-FA4F-454E-8489-8D204FC0A41F}"/>
    <cellStyle name="Porcentagem 3 5" xfId="34" xr:uid="{E6DC15AA-E30C-4DF7-BEBD-6640564D4A8A}"/>
    <cellStyle name="Porcentagem 3 6" xfId="65" xr:uid="{F6EEC86E-F52A-42FC-9F65-9B621F6207A3}"/>
    <cellStyle name="Separador de milhares 2" xfId="6" xr:uid="{00000000-0005-0000-0000-000011000000}"/>
    <cellStyle name="Separador de milhares 2 2" xfId="20" xr:uid="{00000000-0005-0000-0000-000012000000}"/>
    <cellStyle name="Separador de milhares 2 2 2" xfId="56" xr:uid="{2E3B015B-FD46-429A-AF2A-0C3DEA4A744B}"/>
    <cellStyle name="Separador de milhares 2 2 2 2" xfId="80" xr:uid="{958512A0-83D3-400B-9A83-C28AC1AE4424}"/>
    <cellStyle name="Separador de milhares 2 2 3" xfId="38" xr:uid="{AFFD4D4C-657A-419F-86DE-8B1EBEF125D7}"/>
    <cellStyle name="Separador de milhares 2 3" xfId="47" xr:uid="{E396AB54-492C-4D6F-832F-EF3381397086}"/>
    <cellStyle name="Separador de milhares 2 3 2" xfId="71" xr:uid="{B80C3F7A-E314-435E-8711-24F3ACD6C60F}"/>
    <cellStyle name="Separador de milhares 2 4" xfId="29" xr:uid="{F72B6C8D-D072-47D6-A739-83C8869D1F78}"/>
    <cellStyle name="Separador de milhares 7" xfId="18" xr:uid="{00000000-0005-0000-0000-000013000000}"/>
    <cellStyle name="Separador de milhares 7 2" xfId="55" xr:uid="{37F4DB05-1A05-4AA3-B16E-F3947F00AC26}"/>
    <cellStyle name="Separador de milhares 7 2 2" xfId="79" xr:uid="{F161B9FF-4539-4272-A3C4-CDF4348633F5}"/>
    <cellStyle name="Separador de milhares 7 3" xfId="16" xr:uid="{00000000-0005-0000-0000-000014000000}"/>
    <cellStyle name="Separador de milhares 7 3 2" xfId="24" xr:uid="{00000000-0005-0000-0000-000015000000}"/>
    <cellStyle name="Separador de milhares 7 3 2 2" xfId="60" xr:uid="{5F552362-9B38-4DAC-BD78-D3081BD5AB47}"/>
    <cellStyle name="Separador de milhares 7 3 2 2 2" xfId="84" xr:uid="{047EEE05-5E92-4360-8728-3AC09D3AA92C}"/>
    <cellStyle name="Separador de milhares 7 3 2 3" xfId="42" xr:uid="{D88D7EE3-4224-4193-857A-261A3F62888F}"/>
    <cellStyle name="Separador de milhares 7 3 2 3 2" xfId="91" xr:uid="{EFC90F6A-6A06-4F91-8A6B-2CF55B067036}"/>
    <cellStyle name="Separador de milhares 7 3 3" xfId="53" xr:uid="{E02C9FD0-9C38-4D6A-9081-F0AFB56705D5}"/>
    <cellStyle name="Separador de milhares 7 3 3 2" xfId="77" xr:uid="{41D72447-5DF2-46CC-8595-3FCCC5C419BB}"/>
    <cellStyle name="Separador de milhares 7 3 4" xfId="35" xr:uid="{A8ADA41C-592F-4873-9984-4FAA60E2496E}"/>
    <cellStyle name="Separador de milhares 7 4" xfId="37" xr:uid="{2A2EB627-ABF7-4862-BC3A-C19C79F63018}"/>
    <cellStyle name="Vírgula" xfId="1" builtinId="3"/>
    <cellStyle name="Vírgula 2" xfId="7" xr:uid="{00000000-0005-0000-0000-000017000000}"/>
    <cellStyle name="Vírgula 2 2" xfId="48" xr:uid="{A32ADA67-C9C4-43BF-A58E-DAF3D89C7A38}"/>
    <cellStyle name="Vírgula 2 2 2" xfId="72" xr:uid="{D15C97C2-52F8-4828-AE99-12C8298DF58B}"/>
    <cellStyle name="Vírgula 2 3" xfId="17" xr:uid="{00000000-0005-0000-0000-000018000000}"/>
    <cellStyle name="Vírgula 2 3 2" xfId="25" xr:uid="{00000000-0005-0000-0000-000019000000}"/>
    <cellStyle name="Vírgula 2 3 2 2" xfId="61" xr:uid="{9DEF6334-CBCD-4E5F-8C5D-19E6BF5EBFF0}"/>
    <cellStyle name="Vírgula 2 3 2 2 2" xfId="85" xr:uid="{65A05878-F1CD-4A4D-A85D-FE3C51709781}"/>
    <cellStyle name="Vírgula 2 3 2 3" xfId="43" xr:uid="{4D198C86-3634-44A7-A559-82A9FCEAE535}"/>
    <cellStyle name="Vírgula 2 3 2 3 2" xfId="90" xr:uid="{6138BEA9-4DE0-4975-85DC-A2AF48F1DF77}"/>
    <cellStyle name="Vírgula 2 3 3" xfId="54" xr:uid="{098C39E3-40E7-44EF-AE2B-A0167E98C726}"/>
    <cellStyle name="Vírgula 2 3 3 2" xfId="78" xr:uid="{CF56353A-2A68-4EFE-ABC6-886CCC9E8D04}"/>
    <cellStyle name="Vírgula 2 3 4" xfId="36" xr:uid="{F0FABF24-28FB-429F-A0F7-857E92C3647B}"/>
    <cellStyle name="Vírgula 2 4" xfId="30" xr:uid="{7FBA9108-B82D-4B39-832F-449B4D17D84E}"/>
    <cellStyle name="Vírgula 3" xfId="46" xr:uid="{55CF2D2C-2755-462E-8023-8C369B07A32D}"/>
    <cellStyle name="Vírgula 3 2" xfId="70" xr:uid="{7CB66967-1F60-4304-B432-BB5CBA16D6EB}"/>
    <cellStyle name="Vírgula 4" xfId="28" xr:uid="{898EC04F-6BF5-41D2-831E-D21FAD20E077}"/>
    <cellStyle name="Vírgula 4 2" xfId="88" xr:uid="{D9A6D27C-97F0-4448-A0F3-22DAF28BB1B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5A"/>
      <rgbColor rgb="00FFFF00"/>
      <rgbColor rgb="00F8F8F8"/>
      <rgbColor rgb="0000FFFF"/>
      <rgbColor rgb="00800000"/>
      <rgbColor rgb="00008000"/>
      <rgbColor rgb="0000005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D0F500"/>
      <rgbColor rgb="00003300"/>
      <rgbColor rgb="00333300"/>
      <rgbColor rgb="00993300"/>
      <rgbColor rgb="00993366"/>
      <rgbColor rgb="00333399"/>
      <rgbColor rgb="00333333"/>
    </indexedColors>
    <mruColors>
      <color rgb="FFEAC344"/>
      <color rgb="FF031A34"/>
      <color rgb="FFF2F4FF"/>
      <color rgb="FFD1D5E4"/>
      <color rgb="FFB0B6CA"/>
      <color rgb="FF8F97AF"/>
      <color rgb="FF6E7894"/>
      <color rgb="FF58617A"/>
      <color rgb="FF414B61"/>
      <color rgb="FFC466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tmp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15</xdr:row>
      <xdr:rowOff>114300</xdr:rowOff>
    </xdr:from>
    <xdr:to>
      <xdr:col>2</xdr:col>
      <xdr:colOff>572050</xdr:colOff>
      <xdr:row>22</xdr:row>
      <xdr:rowOff>57700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6BF8A0D-A0B7-4B41-6FE7-3DD13310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" y="2584450"/>
          <a:ext cx="1188000" cy="1188000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</xdr:row>
      <xdr:rowOff>57150</xdr:rowOff>
    </xdr:from>
    <xdr:to>
      <xdr:col>4</xdr:col>
      <xdr:colOff>441017</xdr:colOff>
      <xdr:row>3</xdr:row>
      <xdr:rowOff>57565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1E0BD8F-59B2-4535-B4B1-67CB0AF21CD3}"/>
            </a:ext>
          </a:extLst>
        </xdr:cNvPr>
        <xdr:cNvGrpSpPr/>
      </xdr:nvGrpSpPr>
      <xdr:grpSpPr>
        <a:xfrm>
          <a:off x="254000" y="234950"/>
          <a:ext cx="2307917" cy="356015"/>
          <a:chOff x="964950" y="6228647"/>
          <a:chExt cx="2317442" cy="349665"/>
        </a:xfrm>
      </xdr:grpSpPr>
      <xdr:pic>
        <xdr:nvPicPr>
          <xdr:cNvPr id="4" name="Imagem 3" descr="Logotipo&#10;&#10;Descrição gerada automaticamente">
            <a:extLst>
              <a:ext uri="{FF2B5EF4-FFF2-40B4-BE49-F238E27FC236}">
                <a16:creationId xmlns:a16="http://schemas.microsoft.com/office/drawing/2014/main" id="{D9976D2C-0F79-8E67-D129-F3410543098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5" name="Imagem 4" descr="Uma imagem contendo Forma&#10;&#10;Descrição gerada automaticamente">
            <a:extLst>
              <a:ext uri="{FF2B5EF4-FFF2-40B4-BE49-F238E27FC236}">
                <a16:creationId xmlns:a16="http://schemas.microsoft.com/office/drawing/2014/main" id="{95D0B02E-5FA8-7ABD-343C-18FCEAFA64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419099</xdr:colOff>
      <xdr:row>3</xdr:row>
      <xdr:rowOff>49526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2C00C99-1731-46CA-8BD6-292B838F04ED}"/>
            </a:ext>
          </a:extLst>
        </xdr:cNvPr>
        <xdr:cNvGrpSpPr/>
      </xdr:nvGrpSpPr>
      <xdr:grpSpPr>
        <a:xfrm>
          <a:off x="158750" y="152400"/>
          <a:ext cx="2406649" cy="354326"/>
          <a:chOff x="553317" y="1322243"/>
          <a:chExt cx="3258093" cy="581040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87F41E8D-A407-76F1-AEAD-9AEB2E5FA87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444" t="24758" r="63269" b="33859"/>
          <a:stretch/>
        </xdr:blipFill>
        <xdr:spPr>
          <a:xfrm>
            <a:off x="2823731" y="1358095"/>
            <a:ext cx="987679" cy="413640"/>
          </a:xfrm>
          <a:prstGeom prst="rect">
            <a:avLst/>
          </a:prstGeom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9E4C0AFC-4235-A389-6E79-1F49CEA7F9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2F4FF"/>
              </a:clrFrom>
              <a:clrTo>
                <a:srgbClr val="F2F4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53317" y="1322243"/>
            <a:ext cx="1821872" cy="581040"/>
          </a:xfrm>
          <a:prstGeom prst="rect">
            <a:avLst/>
          </a:prstGeom>
        </xdr:spPr>
      </xdr:pic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DCB51905-C8C1-8897-F1E3-E60C9503C9CC}"/>
              </a:ext>
            </a:extLst>
          </xdr:cNvPr>
          <xdr:cNvCxnSpPr/>
        </xdr:nvCxnSpPr>
        <xdr:spPr bwMode="auto">
          <a:xfrm>
            <a:off x="2532785" y="1411432"/>
            <a:ext cx="0" cy="43728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1B3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50800</xdr:rowOff>
    </xdr:from>
    <xdr:to>
      <xdr:col>1</xdr:col>
      <xdr:colOff>2365067</xdr:colOff>
      <xdr:row>3</xdr:row>
      <xdr:rowOff>51215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59C4C52-D5D0-4374-8F5F-D333DA9E5FAD}"/>
            </a:ext>
          </a:extLst>
        </xdr:cNvPr>
        <xdr:cNvGrpSpPr/>
      </xdr:nvGrpSpPr>
      <xdr:grpSpPr>
        <a:xfrm>
          <a:off x="254000" y="228600"/>
          <a:ext cx="2307917" cy="356015"/>
          <a:chOff x="964950" y="6228647"/>
          <a:chExt cx="2317442" cy="349665"/>
        </a:xfrm>
      </xdr:grpSpPr>
      <xdr:pic>
        <xdr:nvPicPr>
          <xdr:cNvPr id="7" name="Imagem 6" descr="Logotipo&#10;&#10;Descrição gerada automaticamente">
            <a:extLst>
              <a:ext uri="{FF2B5EF4-FFF2-40B4-BE49-F238E27FC236}">
                <a16:creationId xmlns:a16="http://schemas.microsoft.com/office/drawing/2014/main" id="{3E13B0FF-A81F-A22C-89BC-117C533893C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8" name="Imagem 7" descr="Uma imagem contendo Forma&#10;&#10;Descrição gerada automaticamente">
            <a:extLst>
              <a:ext uri="{FF2B5EF4-FFF2-40B4-BE49-F238E27FC236}">
                <a16:creationId xmlns:a16="http://schemas.microsoft.com/office/drawing/2014/main" id="{959AD99B-5805-FC9F-266E-9D94445F95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50800</xdr:rowOff>
    </xdr:from>
    <xdr:to>
      <xdr:col>1</xdr:col>
      <xdr:colOff>2371417</xdr:colOff>
      <xdr:row>3</xdr:row>
      <xdr:rowOff>51215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CB672C8-8D2C-428F-9A99-04218CFF0892}"/>
            </a:ext>
          </a:extLst>
        </xdr:cNvPr>
        <xdr:cNvGrpSpPr/>
      </xdr:nvGrpSpPr>
      <xdr:grpSpPr>
        <a:xfrm>
          <a:off x="260350" y="228600"/>
          <a:ext cx="2307917" cy="3560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C3195AC5-F669-C6F8-C750-E9BDD343E061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750A57B1-5722-8CEA-18B1-B6F90F2022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57150</xdr:rowOff>
    </xdr:from>
    <xdr:to>
      <xdr:col>1</xdr:col>
      <xdr:colOff>2358717</xdr:colOff>
      <xdr:row>3</xdr:row>
      <xdr:rowOff>57565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43630106-397D-4388-92BC-36BA2B57B2CB}"/>
            </a:ext>
          </a:extLst>
        </xdr:cNvPr>
        <xdr:cNvGrpSpPr/>
      </xdr:nvGrpSpPr>
      <xdr:grpSpPr>
        <a:xfrm>
          <a:off x="247650" y="234950"/>
          <a:ext cx="2307917" cy="3560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A9E631D5-DA3D-51A5-52ED-B6931141694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5" name="Imagem 4" descr="Uma imagem contendo Forma&#10;&#10;Descrição gerada automaticamente">
            <a:extLst>
              <a:ext uri="{FF2B5EF4-FFF2-40B4-BE49-F238E27FC236}">
                <a16:creationId xmlns:a16="http://schemas.microsoft.com/office/drawing/2014/main" id="{C89ED27C-7FD2-E95A-A5BB-12D33F1D69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44450</xdr:rowOff>
    </xdr:from>
    <xdr:to>
      <xdr:col>1</xdr:col>
      <xdr:colOff>2365067</xdr:colOff>
      <xdr:row>3</xdr:row>
      <xdr:rowOff>44865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2AC74715-468B-4615-BCB7-38DF19221854}"/>
            </a:ext>
          </a:extLst>
        </xdr:cNvPr>
        <xdr:cNvGrpSpPr/>
      </xdr:nvGrpSpPr>
      <xdr:grpSpPr>
        <a:xfrm>
          <a:off x="251385" y="223744"/>
          <a:ext cx="2307917" cy="359003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FFCD824A-9FCF-91A9-492D-B33CAD0D8E9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FED15242-0EC2-334F-25D8-8F26B89C01F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50800</xdr:rowOff>
    </xdr:from>
    <xdr:to>
      <xdr:col>1</xdr:col>
      <xdr:colOff>2365067</xdr:colOff>
      <xdr:row>3</xdr:row>
      <xdr:rowOff>51215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6B15850-11B4-47AE-88EF-FC3C6529F2A3}"/>
            </a:ext>
          </a:extLst>
        </xdr:cNvPr>
        <xdr:cNvGrpSpPr/>
      </xdr:nvGrpSpPr>
      <xdr:grpSpPr>
        <a:xfrm>
          <a:off x="254000" y="228600"/>
          <a:ext cx="2307917" cy="3560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F0E1F65F-D1F7-C254-B83F-1A88F24CF33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4" name="Imagem 3" descr="Uma imagem contendo Forma&#10;&#10;Descrição gerada automaticamente">
            <a:extLst>
              <a:ext uri="{FF2B5EF4-FFF2-40B4-BE49-F238E27FC236}">
                <a16:creationId xmlns:a16="http://schemas.microsoft.com/office/drawing/2014/main" id="{F653027B-B703-70CD-D5FB-77C87121DA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50800</xdr:rowOff>
    </xdr:from>
    <xdr:to>
      <xdr:col>1</xdr:col>
      <xdr:colOff>2371417</xdr:colOff>
      <xdr:row>3</xdr:row>
      <xdr:rowOff>51215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37A19582-441E-4C37-8D90-F667C9024653}"/>
            </a:ext>
          </a:extLst>
        </xdr:cNvPr>
        <xdr:cNvGrpSpPr/>
      </xdr:nvGrpSpPr>
      <xdr:grpSpPr>
        <a:xfrm>
          <a:off x="260350" y="228600"/>
          <a:ext cx="2307917" cy="3560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589265D4-9AEC-6DDD-47A4-3B516D1CC3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8" name="Imagem 7" descr="Uma imagem contendo Forma&#10;&#10;Descrição gerada automaticamente">
            <a:extLst>
              <a:ext uri="{FF2B5EF4-FFF2-40B4-BE49-F238E27FC236}">
                <a16:creationId xmlns:a16="http://schemas.microsoft.com/office/drawing/2014/main" id="{022FD22D-BF66-B0CA-26E2-38C0776CA8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57150</xdr:rowOff>
    </xdr:from>
    <xdr:to>
      <xdr:col>1</xdr:col>
      <xdr:colOff>2358717</xdr:colOff>
      <xdr:row>3</xdr:row>
      <xdr:rowOff>95665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9EE93BEA-1336-42B3-BBBD-E4E2E357F42E}"/>
            </a:ext>
          </a:extLst>
        </xdr:cNvPr>
        <xdr:cNvGrpSpPr/>
      </xdr:nvGrpSpPr>
      <xdr:grpSpPr>
        <a:xfrm>
          <a:off x="247650" y="215900"/>
          <a:ext cx="2307917" cy="356015"/>
          <a:chOff x="964950" y="6228647"/>
          <a:chExt cx="2317442" cy="349665"/>
        </a:xfrm>
      </xdr:grpSpPr>
      <xdr:pic>
        <xdr:nvPicPr>
          <xdr:cNvPr id="7" name="Imagem 6" descr="Logotipo&#10;&#10;Descrição gerada automaticamente">
            <a:extLst>
              <a:ext uri="{FF2B5EF4-FFF2-40B4-BE49-F238E27FC236}">
                <a16:creationId xmlns:a16="http://schemas.microsoft.com/office/drawing/2014/main" id="{0615F619-47A6-0891-21AF-ECAF46F419E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8" name="Imagem 7" descr="Uma imagem contendo Forma&#10;&#10;Descrição gerada automaticamente">
            <a:extLst>
              <a:ext uri="{FF2B5EF4-FFF2-40B4-BE49-F238E27FC236}">
                <a16:creationId xmlns:a16="http://schemas.microsoft.com/office/drawing/2014/main" id="{A1BABF4F-D851-A5CC-5611-5ADBFE6A3A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57150</xdr:rowOff>
    </xdr:from>
    <xdr:to>
      <xdr:col>1</xdr:col>
      <xdr:colOff>2365067</xdr:colOff>
      <xdr:row>3</xdr:row>
      <xdr:rowOff>57565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ECBDE8E9-5884-45D5-BD30-66BEBD91CFF1}"/>
            </a:ext>
          </a:extLst>
        </xdr:cNvPr>
        <xdr:cNvGrpSpPr/>
      </xdr:nvGrpSpPr>
      <xdr:grpSpPr>
        <a:xfrm>
          <a:off x="254000" y="234950"/>
          <a:ext cx="2307917" cy="356015"/>
          <a:chOff x="964950" y="6228647"/>
          <a:chExt cx="2317442" cy="349665"/>
        </a:xfrm>
      </xdr:grpSpPr>
      <xdr:pic>
        <xdr:nvPicPr>
          <xdr:cNvPr id="3" name="Imagem 2" descr="Logotipo&#10;&#10;Descrição gerada automaticamente">
            <a:extLst>
              <a:ext uri="{FF2B5EF4-FFF2-40B4-BE49-F238E27FC236}">
                <a16:creationId xmlns:a16="http://schemas.microsoft.com/office/drawing/2014/main" id="{3EB25EF7-5802-95B1-5EA7-CAEBEAD1F24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859" t="22459" r="8930" b="22994"/>
          <a:stretch/>
        </xdr:blipFill>
        <xdr:spPr>
          <a:xfrm>
            <a:off x="964950" y="6228647"/>
            <a:ext cx="1261534" cy="349665"/>
          </a:xfrm>
          <a:prstGeom prst="rect">
            <a:avLst/>
          </a:prstGeom>
        </xdr:spPr>
      </xdr:pic>
      <xdr:pic>
        <xdr:nvPicPr>
          <xdr:cNvPr id="8" name="Imagem 7" descr="Uma imagem contendo Forma&#10;&#10;Descrição gerada automaticamente">
            <a:extLst>
              <a:ext uri="{FF2B5EF4-FFF2-40B4-BE49-F238E27FC236}">
                <a16:creationId xmlns:a16="http://schemas.microsoft.com/office/drawing/2014/main" id="{C3B2A873-99A7-854E-D3FA-3A8575EE47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26055" y="6235700"/>
            <a:ext cx="856337" cy="31480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Viv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9900"/>
      </a:accent1>
      <a:accent2>
        <a:srgbClr val="0066CC"/>
      </a:accent2>
      <a:accent3>
        <a:srgbClr val="99CC33"/>
      </a:accent3>
      <a:accent4>
        <a:srgbClr val="EB3C7D"/>
      </a:accent4>
      <a:accent5>
        <a:srgbClr val="660099"/>
      </a:accent5>
      <a:accent6>
        <a:srgbClr val="A078B4"/>
      </a:accent6>
      <a:hlink>
        <a:srgbClr val="0563C1"/>
      </a:hlink>
      <a:folHlink>
        <a:srgbClr val="954F72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F8068F0-AB1A-44E1-A0BC-F3D910376BE4}">
  <we:reference id="wa104051163" version="1.2.0.3" store="pt-BR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.br@telefonica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  <pageSetUpPr fitToPage="1"/>
  </sheetPr>
  <dimension ref="A1:R32"/>
  <sheetViews>
    <sheetView showGridLines="0" showRowColHeaders="0" tabSelected="1" zoomScaleNormal="100" workbookViewId="0">
      <selection activeCell="B7" sqref="B7:F13"/>
    </sheetView>
  </sheetViews>
  <sheetFormatPr defaultColWidth="0" defaultRowHeight="0" customHeight="1" zeroHeight="1" x14ac:dyDescent="0.25"/>
  <cols>
    <col min="1" max="1" width="2.81640625" style="18" customWidth="1"/>
    <col min="2" max="6" width="9.1796875" style="18" customWidth="1"/>
    <col min="7" max="7" width="19.81640625" style="18" customWidth="1"/>
    <col min="8" max="8" width="2.81640625" style="18" customWidth="1"/>
    <col min="9" max="9" width="9.1796875" style="18" hidden="1" customWidth="1"/>
    <col min="10" max="11" width="2.81640625" style="18" hidden="1" customWidth="1"/>
    <col min="12" max="12" width="0" style="18" hidden="1" customWidth="1"/>
    <col min="13" max="13" width="9.1796875" style="18" hidden="1" customWidth="1"/>
    <col min="14" max="15" width="2.81640625" style="18" hidden="1" customWidth="1"/>
    <col min="16" max="16" width="9.1796875" style="18" hidden="1" customWidth="1"/>
    <col min="17" max="18" width="2.81640625" style="18" hidden="1" customWidth="1"/>
    <col min="19" max="16384" width="9.1796875" style="18" hidden="1"/>
  </cols>
  <sheetData>
    <row r="1" spans="2:7" ht="14" customHeight="1" x14ac:dyDescent="0.25"/>
    <row r="2" spans="2:7" ht="14.25" customHeight="1" x14ac:dyDescent="0.25"/>
    <row r="3" spans="2:7" ht="14.25" customHeight="1" x14ac:dyDescent="0.25">
      <c r="E3" s="32"/>
    </row>
    <row r="4" spans="2:7" ht="14.25" customHeight="1" x14ac:dyDescent="0.25"/>
    <row r="5" spans="2:7" ht="7.5" customHeight="1" x14ac:dyDescent="0.25"/>
    <row r="6" spans="2:7" ht="14.25" customHeight="1" x14ac:dyDescent="0.25">
      <c r="B6" s="30"/>
      <c r="C6" s="31"/>
      <c r="D6" s="31"/>
      <c r="E6" s="31"/>
      <c r="F6" s="31"/>
      <c r="G6" s="31"/>
    </row>
    <row r="7" spans="2:7" ht="9.75" customHeight="1" x14ac:dyDescent="0.25">
      <c r="B7" s="223" t="s">
        <v>261</v>
      </c>
      <c r="C7" s="223"/>
      <c r="D7" s="223"/>
      <c r="E7" s="223"/>
      <c r="F7" s="223"/>
    </row>
    <row r="8" spans="2:7" ht="14.25" customHeight="1" x14ac:dyDescent="0.25">
      <c r="B8" s="223"/>
      <c r="C8" s="223"/>
      <c r="D8" s="223"/>
      <c r="E8" s="223"/>
      <c r="F8" s="223"/>
      <c r="G8" s="19"/>
    </row>
    <row r="9" spans="2:7" ht="14.25" customHeight="1" x14ac:dyDescent="0.25">
      <c r="B9" s="223"/>
      <c r="C9" s="223"/>
      <c r="D9" s="223"/>
      <c r="E9" s="223"/>
      <c r="F9" s="223"/>
    </row>
    <row r="10" spans="2:7" ht="14.25" customHeight="1" x14ac:dyDescent="0.25">
      <c r="B10" s="223"/>
      <c r="C10" s="223"/>
      <c r="D10" s="223"/>
      <c r="E10" s="223"/>
      <c r="F10" s="223"/>
      <c r="G10" s="19"/>
    </row>
    <row r="11" spans="2:7" ht="14.25" customHeight="1" x14ac:dyDescent="0.25">
      <c r="B11" s="223"/>
      <c r="C11" s="223"/>
      <c r="D11" s="223"/>
      <c r="E11" s="223"/>
      <c r="F11" s="223"/>
    </row>
    <row r="12" spans="2:7" ht="14.25" customHeight="1" x14ac:dyDescent="0.25">
      <c r="B12" s="223"/>
      <c r="C12" s="223"/>
      <c r="D12" s="223"/>
      <c r="E12" s="223"/>
      <c r="F12" s="223"/>
    </row>
    <row r="13" spans="2:7" ht="14.25" customHeight="1" x14ac:dyDescent="0.25">
      <c r="B13" s="223"/>
      <c r="C13" s="223"/>
      <c r="D13" s="223"/>
      <c r="E13" s="223"/>
      <c r="F13" s="223"/>
    </row>
    <row r="14" spans="2:7" ht="14.25" customHeight="1" x14ac:dyDescent="0.25">
      <c r="G14" s="8"/>
    </row>
    <row r="15" spans="2:7" ht="14.25" customHeight="1" x14ac:dyDescent="0.25">
      <c r="B15" s="18" t="s">
        <v>97</v>
      </c>
    </row>
    <row r="16" spans="2:7" ht="14.25" customHeight="1" x14ac:dyDescent="0.25"/>
    <row r="17" spans="2:7" ht="14.25" customHeight="1" x14ac:dyDescent="0.25"/>
    <row r="18" spans="2:7" ht="14.25" customHeight="1" x14ac:dyDescent="0.25"/>
    <row r="19" spans="2:7" ht="14.25" customHeight="1" x14ac:dyDescent="0.25"/>
    <row r="20" spans="2:7" ht="14.25" customHeight="1" x14ac:dyDescent="0.25"/>
    <row r="21" spans="2:7" ht="14.25" customHeight="1" x14ac:dyDescent="0.25"/>
    <row r="22" spans="2:7" ht="14.25" customHeight="1" x14ac:dyDescent="0.25"/>
    <row r="23" spans="2:7" ht="14.25" customHeight="1" x14ac:dyDescent="0.25"/>
    <row r="24" spans="2:7" ht="14.25" customHeight="1" x14ac:dyDescent="0.25">
      <c r="B24" s="20" t="s">
        <v>99</v>
      </c>
    </row>
    <row r="25" spans="2:7" ht="14.25" customHeight="1" x14ac:dyDescent="0.25">
      <c r="B25" s="20" t="s">
        <v>27</v>
      </c>
    </row>
    <row r="26" spans="2:7" ht="7.5" customHeight="1" x14ac:dyDescent="0.25">
      <c r="B26" s="21"/>
      <c r="C26" s="21"/>
      <c r="D26" s="21"/>
      <c r="E26" s="21"/>
      <c r="F26" s="21"/>
      <c r="G26" s="21"/>
    </row>
    <row r="27" spans="2:7" ht="7.5" hidden="1" customHeight="1" x14ac:dyDescent="0.25"/>
    <row r="28" spans="2:7" ht="14.25" hidden="1" customHeight="1" x14ac:dyDescent="0.25"/>
    <row r="29" spans="2:7" ht="14.25" hidden="1" customHeight="1" x14ac:dyDescent="0.25"/>
    <row r="30" spans="2:7" ht="14.25" hidden="1" customHeight="1" x14ac:dyDescent="0.25"/>
    <row r="31" spans="2:7" ht="14.25" hidden="1" customHeight="1" x14ac:dyDescent="0.25"/>
    <row r="32" spans="2:7" ht="14.25" hidden="1" customHeight="1" x14ac:dyDescent="0.25"/>
  </sheetData>
  <mergeCells count="1">
    <mergeCell ref="B7:F13"/>
  </mergeCells>
  <hyperlinks>
    <hyperlink ref="B25" r:id="rId1" xr:uid="{00000000-0004-0000-0000-000001000000}"/>
  </hyperlinks>
  <pageMargins left="0.7" right="0.7" top="0.75" bottom="0.75" header="0.3" footer="0.3"/>
  <pageSetup paperSize="9" orientation="landscape" r:id="rId2"/>
  <headerFooter>
    <oddFooter>&amp;L&amp;1#&amp;"Arial"&amp;7&amp;K000000***Este documento está clasificado como PUBLICO por TELEFÓNICA. ***This document is classified as PUBLIC by TELEFÓNICA.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77C10-24D9-4A1D-A20B-ED00BB05F949}">
  <dimension ref="A1:IV231"/>
  <sheetViews>
    <sheetView showGridLines="0" zoomScaleNormal="100" workbookViewId="0">
      <selection activeCell="B19" sqref="B19"/>
    </sheetView>
  </sheetViews>
  <sheetFormatPr defaultColWidth="0" defaultRowHeight="12" x14ac:dyDescent="0.3"/>
  <cols>
    <col min="1" max="1" width="2.26953125" style="156" customWidth="1"/>
    <col min="2" max="2" width="15.81640625" style="156" customWidth="1"/>
    <col min="3" max="4" width="12.6328125" style="156" customWidth="1"/>
    <col min="5" max="6" width="15.81640625" style="156" customWidth="1"/>
    <col min="7" max="7" width="10.81640625" style="156" customWidth="1"/>
    <col min="8" max="9" width="15.81640625" style="156" customWidth="1"/>
    <col min="10" max="10" width="12.6328125" style="156" customWidth="1"/>
    <col min="11" max="11" width="2.7265625" style="156" customWidth="1"/>
    <col min="12" max="236" width="0" style="156" hidden="1" customWidth="1"/>
    <col min="237" max="237" width="7.90625" style="156" hidden="1" customWidth="1"/>
    <col min="238" max="238" width="21.81640625" style="156" hidden="1" customWidth="1"/>
    <col min="239" max="245" width="0" style="156" hidden="1" customWidth="1"/>
    <col min="246" max="246" width="7.90625" style="156" hidden="1" customWidth="1"/>
    <col min="247" max="247" width="21.81640625" style="156" hidden="1" customWidth="1"/>
    <col min="248" max="254" width="0" style="156" hidden="1" customWidth="1"/>
    <col min="255" max="255" width="7.90625" style="156" hidden="1" customWidth="1"/>
    <col min="256" max="256" width="21.81640625" style="156" hidden="1" customWidth="1"/>
    <col min="257" max="16384" width="9.1796875" style="156" hidden="1"/>
  </cols>
  <sheetData>
    <row r="1" spans="2:11" x14ac:dyDescent="0.3">
      <c r="B1" s="155"/>
      <c r="C1" s="155"/>
      <c r="D1" s="155"/>
      <c r="E1" s="155"/>
      <c r="F1" s="155"/>
      <c r="G1" s="155"/>
      <c r="H1" s="155"/>
      <c r="I1" s="155"/>
      <c r="J1" s="155"/>
    </row>
    <row r="2" spans="2:11" x14ac:dyDescent="0.3">
      <c r="B2" s="155"/>
      <c r="C2" s="155"/>
      <c r="D2" s="155"/>
      <c r="E2" s="155"/>
      <c r="F2" s="155"/>
      <c r="G2" s="155"/>
      <c r="H2" s="155"/>
      <c r="I2" s="155"/>
      <c r="J2" s="155"/>
    </row>
    <row r="3" spans="2:11" x14ac:dyDescent="0.3">
      <c r="B3" s="155"/>
      <c r="C3" s="155"/>
      <c r="D3" s="155"/>
      <c r="E3" s="155"/>
      <c r="F3" s="155"/>
      <c r="G3" s="155"/>
      <c r="H3" s="155"/>
      <c r="I3" s="155"/>
      <c r="J3" s="155"/>
    </row>
    <row r="4" spans="2:11" x14ac:dyDescent="0.3">
      <c r="B4" s="155"/>
      <c r="C4" s="155"/>
      <c r="D4" s="155"/>
      <c r="E4" s="157"/>
      <c r="F4" s="155"/>
      <c r="G4" s="155"/>
      <c r="H4" s="155"/>
      <c r="I4" s="155"/>
      <c r="J4" s="155"/>
    </row>
    <row r="5" spans="2:11" ht="12.5" thickBot="1" x14ac:dyDescent="0.35">
      <c r="B5" s="158"/>
      <c r="C5" s="158"/>
      <c r="D5" s="158"/>
      <c r="E5" s="158"/>
      <c r="F5" s="158"/>
      <c r="G5" s="158"/>
      <c r="H5" s="158"/>
      <c r="I5" s="158"/>
      <c r="J5" s="158"/>
    </row>
    <row r="6" spans="2:11" x14ac:dyDescent="0.3">
      <c r="B6" s="159"/>
      <c r="C6" s="159"/>
      <c r="D6" s="159"/>
      <c r="E6" s="159"/>
      <c r="F6" s="159"/>
      <c r="G6" s="159"/>
      <c r="H6" s="159"/>
      <c r="I6" s="159"/>
      <c r="J6" s="159"/>
    </row>
    <row r="7" spans="2:11" x14ac:dyDescent="0.3">
      <c r="H7" s="160"/>
      <c r="J7" s="161"/>
    </row>
    <row r="8" spans="2:11" ht="18.5" x14ac:dyDescent="0.3">
      <c r="B8" s="255" t="s">
        <v>196</v>
      </c>
      <c r="C8" s="255"/>
      <c r="D8" s="255"/>
      <c r="E8" s="255"/>
      <c r="F8" s="255"/>
      <c r="G8" s="255"/>
      <c r="H8" s="255"/>
      <c r="I8" s="255"/>
      <c r="J8" s="255"/>
      <c r="K8" s="163"/>
    </row>
    <row r="9" spans="2:11" ht="18.5" x14ac:dyDescent="0.3">
      <c r="B9" s="194" t="s">
        <v>197</v>
      </c>
      <c r="C9" s="162"/>
      <c r="D9" s="162"/>
      <c r="E9" s="162"/>
      <c r="F9" s="162"/>
      <c r="G9" s="162"/>
      <c r="H9" s="162"/>
      <c r="I9" s="162"/>
      <c r="J9" s="162"/>
      <c r="K9" s="163"/>
    </row>
    <row r="10" spans="2:11" ht="18.5" x14ac:dyDescent="0.3">
      <c r="B10" s="194"/>
      <c r="C10" s="162"/>
      <c r="D10" s="162"/>
      <c r="E10" s="162"/>
      <c r="F10" s="162"/>
      <c r="G10" s="162"/>
      <c r="H10" s="162"/>
      <c r="I10" s="162"/>
      <c r="J10" s="162"/>
      <c r="K10" s="163"/>
    </row>
    <row r="11" spans="2:11" x14ac:dyDescent="0.3">
      <c r="B11" s="228">
        <v>2026</v>
      </c>
      <c r="C11" s="228" t="s">
        <v>34</v>
      </c>
      <c r="D11" s="228" t="s">
        <v>35</v>
      </c>
      <c r="E11" s="228" t="s">
        <v>185</v>
      </c>
      <c r="F11" s="228" t="s">
        <v>186</v>
      </c>
      <c r="G11" s="228" t="s">
        <v>41</v>
      </c>
      <c r="H11" s="228" t="s">
        <v>187</v>
      </c>
      <c r="I11" s="228" t="s">
        <v>188</v>
      </c>
      <c r="J11" s="228" t="s">
        <v>36</v>
      </c>
      <c r="K11" s="163"/>
    </row>
    <row r="12" spans="2:11" ht="28.5" customHeight="1" x14ac:dyDescent="0.3">
      <c r="B12" s="229"/>
      <c r="C12" s="229"/>
      <c r="D12" s="229"/>
      <c r="E12" s="229"/>
      <c r="F12" s="229"/>
      <c r="G12" s="229"/>
      <c r="H12" s="229"/>
      <c r="I12" s="229"/>
      <c r="J12" s="229"/>
      <c r="K12" s="163"/>
    </row>
    <row r="13" spans="2:11" ht="16" customHeight="1" x14ac:dyDescent="0.3">
      <c r="B13" s="164" t="s">
        <v>37</v>
      </c>
      <c r="C13" s="165">
        <v>46219</v>
      </c>
      <c r="D13" s="165">
        <v>46230</v>
      </c>
      <c r="E13" s="132">
        <v>500</v>
      </c>
      <c r="F13" s="132">
        <v>412.5</v>
      </c>
      <c r="G13" s="166" t="s">
        <v>38</v>
      </c>
      <c r="H13" s="167">
        <v>0.15646482855999999</v>
      </c>
      <c r="I13" s="167">
        <v>0.12908348355999999</v>
      </c>
      <c r="J13" s="165" t="s">
        <v>257</v>
      </c>
      <c r="K13" s="163"/>
    </row>
    <row r="14" spans="2:11" ht="16" customHeight="1" x14ac:dyDescent="0.3">
      <c r="B14" s="168" t="s">
        <v>37</v>
      </c>
      <c r="C14" s="169">
        <v>46188</v>
      </c>
      <c r="D14" s="170">
        <v>46199</v>
      </c>
      <c r="E14" s="133">
        <v>230</v>
      </c>
      <c r="F14" s="133">
        <v>189.75</v>
      </c>
      <c r="G14" s="171" t="s">
        <v>38</v>
      </c>
      <c r="H14" s="172">
        <v>7.1973821140000005E-2</v>
      </c>
      <c r="I14" s="172">
        <v>5.9378402439999999E-2</v>
      </c>
      <c r="J14" s="169" t="s">
        <v>257</v>
      </c>
      <c r="K14" s="163"/>
    </row>
    <row r="15" spans="2:11" ht="16" customHeight="1" x14ac:dyDescent="0.3">
      <c r="B15" s="164" t="s">
        <v>37</v>
      </c>
      <c r="C15" s="165">
        <v>46157</v>
      </c>
      <c r="D15" s="165">
        <v>46169</v>
      </c>
      <c r="E15" s="132">
        <v>600</v>
      </c>
      <c r="F15" s="132">
        <v>495</v>
      </c>
      <c r="G15" s="166" t="s">
        <v>38</v>
      </c>
      <c r="H15" s="167">
        <v>0.18775779427</v>
      </c>
      <c r="I15" s="167">
        <v>0.15490018026999999</v>
      </c>
      <c r="J15" s="165" t="s">
        <v>257</v>
      </c>
      <c r="K15" s="163"/>
    </row>
    <row r="16" spans="2:11" ht="16" customHeight="1" x14ac:dyDescent="0.3">
      <c r="B16" s="168" t="s">
        <v>37</v>
      </c>
      <c r="C16" s="169">
        <v>46127</v>
      </c>
      <c r="D16" s="170">
        <v>46139</v>
      </c>
      <c r="E16" s="133">
        <v>365</v>
      </c>
      <c r="F16" s="133">
        <v>301.125</v>
      </c>
      <c r="G16" s="171" t="s">
        <v>38</v>
      </c>
      <c r="H16" s="172">
        <v>0.11421932485</v>
      </c>
      <c r="I16" s="172">
        <v>9.4230942999999998E-2</v>
      </c>
      <c r="J16" s="169" t="s">
        <v>257</v>
      </c>
      <c r="K16" s="163"/>
    </row>
    <row r="17" spans="2:11" ht="16" customHeight="1" x14ac:dyDescent="0.3">
      <c r="B17" s="164" t="s">
        <v>37</v>
      </c>
      <c r="C17" s="165">
        <v>46094</v>
      </c>
      <c r="D17" s="165">
        <v>46106</v>
      </c>
      <c r="E17" s="132">
        <v>200</v>
      </c>
      <c r="F17" s="132">
        <v>165</v>
      </c>
      <c r="G17" s="166" t="s">
        <v>38</v>
      </c>
      <c r="H17" s="167">
        <v>6.2585931420000004E-2</v>
      </c>
      <c r="I17" s="167">
        <v>5.163339342E-2</v>
      </c>
      <c r="J17" s="165" t="s">
        <v>257</v>
      </c>
      <c r="K17" s="163"/>
    </row>
    <row r="18" spans="2:11" ht="16" customHeight="1" x14ac:dyDescent="0.3">
      <c r="B18" s="168" t="s">
        <v>105</v>
      </c>
      <c r="C18" s="169">
        <v>46093</v>
      </c>
      <c r="D18" s="170">
        <v>46164</v>
      </c>
      <c r="E18" s="133">
        <v>4000</v>
      </c>
      <c r="F18" s="133">
        <v>4000</v>
      </c>
      <c r="G18" s="171" t="s">
        <v>38</v>
      </c>
      <c r="H18" s="172">
        <v>1.2517186284499999</v>
      </c>
      <c r="I18" s="172">
        <v>1.2517186284499999</v>
      </c>
      <c r="J18" s="169">
        <v>46217</v>
      </c>
      <c r="K18" s="163"/>
    </row>
    <row r="19" spans="2:11" ht="16" customHeight="1" x14ac:dyDescent="0.3">
      <c r="B19" s="187" t="s">
        <v>37</v>
      </c>
      <c r="C19" s="188">
        <v>46065</v>
      </c>
      <c r="D19" s="188">
        <v>46076</v>
      </c>
      <c r="E19" s="189">
        <v>325</v>
      </c>
      <c r="F19" s="189">
        <v>268.125</v>
      </c>
      <c r="G19" s="190" t="s">
        <v>38</v>
      </c>
      <c r="H19" s="191">
        <v>0.10170213856</v>
      </c>
      <c r="I19" s="191">
        <v>8.3904264310000004E-2</v>
      </c>
      <c r="J19" s="192" t="s">
        <v>257</v>
      </c>
      <c r="K19" s="163"/>
    </row>
    <row r="20" spans="2:11" ht="28.5" customHeight="1" x14ac:dyDescent="0.3">
      <c r="B20" s="162"/>
      <c r="C20" s="196"/>
      <c r="D20" s="162"/>
      <c r="E20" s="196"/>
      <c r="F20" s="196"/>
      <c r="G20" s="162"/>
      <c r="H20" s="162"/>
      <c r="I20" s="162"/>
      <c r="J20" s="162"/>
      <c r="K20" s="163"/>
    </row>
    <row r="21" spans="2:11" x14ac:dyDescent="0.3">
      <c r="B21" s="228">
        <v>2025</v>
      </c>
      <c r="C21" s="228" t="s">
        <v>34</v>
      </c>
      <c r="D21" s="228" t="s">
        <v>35</v>
      </c>
      <c r="E21" s="228" t="s">
        <v>185</v>
      </c>
      <c r="F21" s="228" t="s">
        <v>186</v>
      </c>
      <c r="G21" s="228" t="s">
        <v>41</v>
      </c>
      <c r="H21" s="228" t="s">
        <v>187</v>
      </c>
      <c r="I21" s="228" t="s">
        <v>188</v>
      </c>
      <c r="J21" s="228" t="s">
        <v>36</v>
      </c>
      <c r="K21" s="163"/>
    </row>
    <row r="22" spans="2:11" ht="28.5" customHeight="1" x14ac:dyDescent="0.3">
      <c r="B22" s="229"/>
      <c r="C22" s="229"/>
      <c r="D22" s="229"/>
      <c r="E22" s="229"/>
      <c r="F22" s="229"/>
      <c r="G22" s="229"/>
      <c r="H22" s="229"/>
      <c r="I22" s="229"/>
      <c r="J22" s="229"/>
      <c r="K22" s="163"/>
    </row>
    <row r="23" spans="2:11" ht="16" customHeight="1" x14ac:dyDescent="0.3">
      <c r="B23" s="168" t="s">
        <v>37</v>
      </c>
      <c r="C23" s="169">
        <v>46007</v>
      </c>
      <c r="D23" s="169">
        <v>46020</v>
      </c>
      <c r="E23" s="133">
        <v>350</v>
      </c>
      <c r="F23" s="133">
        <v>297.5</v>
      </c>
      <c r="G23" s="171" t="s">
        <v>38</v>
      </c>
      <c r="H23" s="172">
        <v>0.10952537999</v>
      </c>
      <c r="I23" s="172">
        <v>9.3096572990000001E-2</v>
      </c>
      <c r="J23" s="169">
        <v>46126</v>
      </c>
      <c r="K23" s="163"/>
    </row>
    <row r="24" spans="2:11" ht="16" customHeight="1" x14ac:dyDescent="0.3">
      <c r="B24" s="164" t="s">
        <v>37</v>
      </c>
      <c r="C24" s="165">
        <v>45974</v>
      </c>
      <c r="D24" s="165">
        <v>45985</v>
      </c>
      <c r="E24" s="132">
        <v>340</v>
      </c>
      <c r="F24" s="132">
        <v>289</v>
      </c>
      <c r="G24" s="166" t="s">
        <v>38</v>
      </c>
      <c r="H24" s="167">
        <v>0.1063014382</v>
      </c>
      <c r="I24" s="167">
        <v>9.0356222469999997E-2</v>
      </c>
      <c r="J24" s="165">
        <v>46126</v>
      </c>
      <c r="K24" s="163"/>
    </row>
    <row r="25" spans="2:11" ht="16" customHeight="1" x14ac:dyDescent="0.3">
      <c r="B25" s="168" t="s">
        <v>37</v>
      </c>
      <c r="C25" s="169">
        <v>45944</v>
      </c>
      <c r="D25" s="170">
        <v>45957</v>
      </c>
      <c r="E25" s="133">
        <v>380</v>
      </c>
      <c r="F25" s="133">
        <v>323</v>
      </c>
      <c r="G25" s="171" t="s">
        <v>38</v>
      </c>
      <c r="H25" s="172">
        <v>0.11856605026</v>
      </c>
      <c r="I25" s="172">
        <v>0.10078114271999999</v>
      </c>
      <c r="J25" s="169">
        <v>46126</v>
      </c>
      <c r="K25" s="163"/>
    </row>
    <row r="26" spans="2:11" ht="16" customHeight="1" x14ac:dyDescent="0.3">
      <c r="B26" s="164" t="s">
        <v>37</v>
      </c>
      <c r="C26" s="165">
        <v>45911</v>
      </c>
      <c r="D26" s="165">
        <v>45922</v>
      </c>
      <c r="E26" s="132">
        <v>400</v>
      </c>
      <c r="F26" s="132">
        <v>340</v>
      </c>
      <c r="G26" s="166" t="s">
        <v>38</v>
      </c>
      <c r="H26" s="167">
        <v>0.12480636869</v>
      </c>
      <c r="I26" s="167">
        <v>0.10608541338999999</v>
      </c>
      <c r="J26" s="165">
        <v>46126</v>
      </c>
      <c r="K26" s="163"/>
    </row>
    <row r="27" spans="2:11" ht="16" customHeight="1" x14ac:dyDescent="0.3">
      <c r="B27" s="168" t="s">
        <v>37</v>
      </c>
      <c r="C27" s="169">
        <v>45883</v>
      </c>
      <c r="D27" s="170">
        <v>45894</v>
      </c>
      <c r="E27" s="133">
        <v>250</v>
      </c>
      <c r="F27" s="133">
        <v>212.5</v>
      </c>
      <c r="G27" s="171" t="s">
        <v>38</v>
      </c>
      <c r="H27" s="172">
        <v>7.7933173529999997E-2</v>
      </c>
      <c r="I27" s="172">
        <v>6.6243197500000003E-2</v>
      </c>
      <c r="J27" s="169">
        <v>46126</v>
      </c>
      <c r="K27" s="163"/>
    </row>
    <row r="28" spans="2:11" ht="16" customHeight="1" x14ac:dyDescent="0.3">
      <c r="B28" s="164" t="s">
        <v>37</v>
      </c>
      <c r="C28" s="165">
        <v>45852</v>
      </c>
      <c r="D28" s="165">
        <v>45863</v>
      </c>
      <c r="E28" s="132">
        <v>330</v>
      </c>
      <c r="F28" s="132">
        <v>280.5</v>
      </c>
      <c r="G28" s="166" t="s">
        <v>38</v>
      </c>
      <c r="H28" s="167">
        <v>0.10253443523</v>
      </c>
      <c r="I28" s="167">
        <v>8.7154269950000002E-2</v>
      </c>
      <c r="J28" s="165">
        <v>46126</v>
      </c>
      <c r="K28" s="163"/>
    </row>
    <row r="29" spans="2:11" ht="16" customHeight="1" x14ac:dyDescent="0.3">
      <c r="B29" s="168" t="s">
        <v>37</v>
      </c>
      <c r="C29" s="169">
        <v>45820</v>
      </c>
      <c r="D29" s="170">
        <v>45831</v>
      </c>
      <c r="E29" s="133">
        <v>200</v>
      </c>
      <c r="F29" s="133">
        <v>170</v>
      </c>
      <c r="G29" s="171" t="s">
        <v>38</v>
      </c>
      <c r="H29" s="172">
        <v>6.1933111669999999E-2</v>
      </c>
      <c r="I29" s="172">
        <v>5.2643144920000003E-2</v>
      </c>
      <c r="J29" s="169">
        <v>46126</v>
      </c>
      <c r="K29" s="163"/>
    </row>
    <row r="30" spans="2:11" ht="16" customHeight="1" x14ac:dyDescent="0.3">
      <c r="B30" s="164" t="s">
        <v>37</v>
      </c>
      <c r="C30" s="165">
        <v>45789</v>
      </c>
      <c r="D30" s="165">
        <v>45799</v>
      </c>
      <c r="E30" s="132">
        <v>500</v>
      </c>
      <c r="F30" s="132">
        <v>425</v>
      </c>
      <c r="G30" s="166" t="s">
        <v>38</v>
      </c>
      <c r="H30" s="167">
        <v>0.15431700817999999</v>
      </c>
      <c r="I30" s="167">
        <v>0.13116945695000001</v>
      </c>
      <c r="J30" s="165">
        <v>46126</v>
      </c>
      <c r="K30" s="163"/>
    </row>
    <row r="31" spans="2:11" ht="16" customHeight="1" x14ac:dyDescent="0.3">
      <c r="B31" s="168" t="s">
        <v>37</v>
      </c>
      <c r="C31" s="169">
        <v>45748</v>
      </c>
      <c r="D31" s="170">
        <v>45758</v>
      </c>
      <c r="E31" s="133">
        <v>240</v>
      </c>
      <c r="F31" s="133">
        <v>204</v>
      </c>
      <c r="G31" s="171" t="s">
        <v>38</v>
      </c>
      <c r="H31" s="172">
        <v>0.14814432785000001</v>
      </c>
      <c r="I31" s="172">
        <v>0.12592267868000001</v>
      </c>
      <c r="J31" s="169">
        <v>46126</v>
      </c>
      <c r="K31" s="163"/>
    </row>
    <row r="32" spans="2:11" ht="16" customHeight="1" x14ac:dyDescent="0.3">
      <c r="B32" s="164" t="s">
        <v>37</v>
      </c>
      <c r="C32" s="165">
        <v>45729</v>
      </c>
      <c r="D32" s="165">
        <v>45740</v>
      </c>
      <c r="E32" s="132">
        <v>200</v>
      </c>
      <c r="F32" s="132">
        <v>170</v>
      </c>
      <c r="G32" s="166" t="s">
        <v>38</v>
      </c>
      <c r="H32" s="167">
        <v>0.12345360441</v>
      </c>
      <c r="I32" s="167">
        <v>0.10493556375</v>
      </c>
      <c r="J32" s="165">
        <v>45993</v>
      </c>
      <c r="K32" s="163"/>
    </row>
    <row r="33" spans="2:11" ht="16" customHeight="1" x14ac:dyDescent="0.3">
      <c r="B33" s="168" t="s">
        <v>37</v>
      </c>
      <c r="C33" s="169">
        <v>45701</v>
      </c>
      <c r="D33" s="170">
        <v>45712</v>
      </c>
      <c r="E33" s="133">
        <v>180</v>
      </c>
      <c r="F33" s="133">
        <v>153</v>
      </c>
      <c r="G33" s="171" t="s">
        <v>38</v>
      </c>
      <c r="H33" s="172">
        <v>0.11093237960000001</v>
      </c>
      <c r="I33" s="172">
        <v>9.4292522660000003E-2</v>
      </c>
      <c r="J33" s="169">
        <v>45993</v>
      </c>
      <c r="K33" s="163"/>
    </row>
    <row r="34" spans="2:11" ht="16" customHeight="1" x14ac:dyDescent="0.3">
      <c r="B34" s="187" t="s">
        <v>105</v>
      </c>
      <c r="C34" s="188">
        <v>45601</v>
      </c>
      <c r="D34" s="188">
        <v>45715</v>
      </c>
      <c r="E34" s="189">
        <v>2000</v>
      </c>
      <c r="F34" s="189">
        <v>2000</v>
      </c>
      <c r="G34" s="190" t="s">
        <v>38</v>
      </c>
      <c r="H34" s="191">
        <v>1.23337023478</v>
      </c>
      <c r="I34" s="191">
        <v>1.23337023478</v>
      </c>
      <c r="J34" s="192">
        <v>45853</v>
      </c>
      <c r="K34" s="163"/>
    </row>
    <row r="35" spans="2:11" ht="18.5" x14ac:dyDescent="0.3">
      <c r="B35" s="162"/>
      <c r="C35" s="162"/>
      <c r="D35" s="162"/>
      <c r="E35" s="173"/>
      <c r="F35" s="162"/>
      <c r="G35" s="162"/>
      <c r="H35" s="173"/>
      <c r="I35" s="173"/>
      <c r="J35" s="162"/>
      <c r="K35" s="163"/>
    </row>
    <row r="36" spans="2:11" ht="28.5" customHeight="1" x14ac:dyDescent="0.3">
      <c r="B36" s="228">
        <v>2024</v>
      </c>
      <c r="C36" s="228" t="s">
        <v>34</v>
      </c>
      <c r="D36" s="228" t="s">
        <v>35</v>
      </c>
      <c r="E36" s="228" t="s">
        <v>185</v>
      </c>
      <c r="F36" s="228" t="s">
        <v>186</v>
      </c>
      <c r="G36" s="228" t="s">
        <v>41</v>
      </c>
      <c r="H36" s="228" t="s">
        <v>187</v>
      </c>
      <c r="I36" s="228" t="s">
        <v>188</v>
      </c>
      <c r="J36" s="228" t="s">
        <v>36</v>
      </c>
      <c r="K36" s="163"/>
    </row>
    <row r="37" spans="2:11" x14ac:dyDescent="0.3">
      <c r="B37" s="229"/>
      <c r="C37" s="229"/>
      <c r="D37" s="229"/>
      <c r="E37" s="229"/>
      <c r="F37" s="229"/>
      <c r="G37" s="229"/>
      <c r="H37" s="229"/>
      <c r="I37" s="229"/>
      <c r="J37" s="229"/>
      <c r="K37" s="163"/>
    </row>
    <row r="38" spans="2:11" ht="16" customHeight="1" x14ac:dyDescent="0.3">
      <c r="B38" s="164" t="s">
        <v>37</v>
      </c>
      <c r="C38" s="165">
        <v>45638</v>
      </c>
      <c r="D38" s="165">
        <v>45652</v>
      </c>
      <c r="E38" s="132">
        <v>1200</v>
      </c>
      <c r="F38" s="132">
        <v>1020</v>
      </c>
      <c r="G38" s="166" t="s">
        <v>38</v>
      </c>
      <c r="H38" s="167">
        <v>0.73769769041</v>
      </c>
      <c r="I38" s="167">
        <v>0.62704303684999996</v>
      </c>
      <c r="J38" s="165">
        <v>45755</v>
      </c>
      <c r="K38" s="163"/>
    </row>
    <row r="39" spans="2:11" ht="16" customHeight="1" x14ac:dyDescent="0.3">
      <c r="B39" s="168" t="s">
        <v>37</v>
      </c>
      <c r="C39" s="169">
        <v>45518</v>
      </c>
      <c r="D39" s="170">
        <v>45530</v>
      </c>
      <c r="E39" s="133">
        <v>400</v>
      </c>
      <c r="F39" s="133">
        <v>340</v>
      </c>
      <c r="G39" s="171" t="s">
        <v>38</v>
      </c>
      <c r="H39" s="172">
        <v>0.24416460273000001</v>
      </c>
      <c r="I39" s="172">
        <v>0.20753991231999999</v>
      </c>
      <c r="J39" s="169">
        <v>45755</v>
      </c>
      <c r="K39" s="163"/>
    </row>
    <row r="40" spans="2:11" ht="16" customHeight="1" x14ac:dyDescent="0.3">
      <c r="B40" s="164" t="s">
        <v>37</v>
      </c>
      <c r="C40" s="165">
        <v>45488</v>
      </c>
      <c r="D40" s="165">
        <v>45499</v>
      </c>
      <c r="E40" s="132">
        <v>650</v>
      </c>
      <c r="F40" s="132">
        <v>552.5</v>
      </c>
      <c r="G40" s="166" t="s">
        <v>38</v>
      </c>
      <c r="H40" s="167">
        <v>0.39562415243999999</v>
      </c>
      <c r="I40" s="167">
        <v>0.33628052956999999</v>
      </c>
      <c r="J40" s="165">
        <v>45755</v>
      </c>
      <c r="K40" s="163"/>
    </row>
    <row r="41" spans="2:11" ht="16" customHeight="1" x14ac:dyDescent="0.3">
      <c r="B41" s="168" t="s">
        <v>37</v>
      </c>
      <c r="C41" s="169">
        <v>45457</v>
      </c>
      <c r="D41" s="170">
        <v>45469</v>
      </c>
      <c r="E41" s="133">
        <v>175</v>
      </c>
      <c r="F41" s="133">
        <v>148.75</v>
      </c>
      <c r="G41" s="171" t="s">
        <v>38</v>
      </c>
      <c r="H41" s="172">
        <v>0.10622650585</v>
      </c>
      <c r="I41" s="172">
        <v>9.0292529969999993E-2</v>
      </c>
      <c r="J41" s="169">
        <v>45643</v>
      </c>
      <c r="K41" s="163"/>
    </row>
    <row r="42" spans="2:11" ht="16" customHeight="1" x14ac:dyDescent="0.3">
      <c r="B42" s="164" t="s">
        <v>37</v>
      </c>
      <c r="C42" s="165">
        <v>45398</v>
      </c>
      <c r="D42" s="165">
        <v>45411</v>
      </c>
      <c r="E42" s="132">
        <v>380</v>
      </c>
      <c r="F42" s="132">
        <v>323</v>
      </c>
      <c r="G42" s="166" t="s">
        <v>38</v>
      </c>
      <c r="H42" s="167">
        <v>0.23009418789</v>
      </c>
      <c r="I42" s="167">
        <v>0.1955800597</v>
      </c>
      <c r="J42" s="165">
        <v>45643</v>
      </c>
      <c r="K42" s="163"/>
    </row>
    <row r="43" spans="2:11" ht="16" customHeight="1" x14ac:dyDescent="0.3">
      <c r="B43" s="168" t="s">
        <v>37</v>
      </c>
      <c r="C43" s="169">
        <v>45365</v>
      </c>
      <c r="D43" s="170">
        <v>45379</v>
      </c>
      <c r="E43" s="133">
        <v>300</v>
      </c>
      <c r="F43" s="133">
        <v>255</v>
      </c>
      <c r="G43" s="171" t="s">
        <v>38</v>
      </c>
      <c r="H43" s="172">
        <v>0.18153388831</v>
      </c>
      <c r="I43" s="172">
        <v>0.15430380505999999</v>
      </c>
      <c r="J43" s="169">
        <v>45643</v>
      </c>
      <c r="K43" s="163"/>
    </row>
    <row r="44" spans="2:11" ht="16" customHeight="1" x14ac:dyDescent="0.3">
      <c r="B44" s="187" t="s">
        <v>105</v>
      </c>
      <c r="C44" s="188" t="s">
        <v>189</v>
      </c>
      <c r="D44" s="188">
        <v>45392</v>
      </c>
      <c r="E44" s="189">
        <v>1500</v>
      </c>
      <c r="F44" s="189">
        <v>1500</v>
      </c>
      <c r="G44" s="190" t="s">
        <v>38</v>
      </c>
      <c r="H44" s="191">
        <v>0.90766944152999995</v>
      </c>
      <c r="I44" s="191">
        <v>0.90766944152999995</v>
      </c>
      <c r="J44" s="192">
        <v>45483</v>
      </c>
      <c r="K44" s="163"/>
    </row>
    <row r="45" spans="2:11" ht="18.5" x14ac:dyDescent="0.3">
      <c r="B45" s="162"/>
      <c r="C45" s="162"/>
      <c r="D45" s="162"/>
      <c r="E45" s="162"/>
      <c r="F45" s="162"/>
      <c r="G45" s="162"/>
      <c r="H45" s="173"/>
      <c r="I45" s="173"/>
      <c r="J45" s="162"/>
      <c r="K45" s="163"/>
    </row>
    <row r="46" spans="2:11" x14ac:dyDescent="0.3">
      <c r="B46" s="228">
        <v>2023</v>
      </c>
      <c r="C46" s="228" t="s">
        <v>34</v>
      </c>
      <c r="D46" s="228" t="s">
        <v>35</v>
      </c>
      <c r="E46" s="228" t="s">
        <v>185</v>
      </c>
      <c r="F46" s="228" t="s">
        <v>186</v>
      </c>
      <c r="G46" s="228" t="s">
        <v>41</v>
      </c>
      <c r="H46" s="228" t="s">
        <v>187</v>
      </c>
      <c r="I46" s="228" t="s">
        <v>188</v>
      </c>
      <c r="J46" s="228" t="s">
        <v>36</v>
      </c>
      <c r="K46" s="163"/>
    </row>
    <row r="47" spans="2:11" ht="28.5" customHeight="1" x14ac:dyDescent="0.3">
      <c r="B47" s="229"/>
      <c r="C47" s="229"/>
      <c r="D47" s="229"/>
      <c r="E47" s="229"/>
      <c r="F47" s="229"/>
      <c r="G47" s="229"/>
      <c r="H47" s="229"/>
      <c r="I47" s="229"/>
      <c r="J47" s="229"/>
      <c r="K47" s="163"/>
    </row>
    <row r="48" spans="2:11" ht="16" customHeight="1" x14ac:dyDescent="0.3">
      <c r="B48" s="168" t="s">
        <v>37</v>
      </c>
      <c r="C48" s="169">
        <v>45274</v>
      </c>
      <c r="D48" s="170">
        <v>45286</v>
      </c>
      <c r="E48" s="133">
        <v>850</v>
      </c>
      <c r="F48" s="133">
        <v>722.5</v>
      </c>
      <c r="G48" s="171" t="s">
        <v>38</v>
      </c>
      <c r="H48" s="172">
        <v>0.51434601687000003</v>
      </c>
      <c r="I48" s="172">
        <v>0.43719411434</v>
      </c>
      <c r="J48" s="169">
        <v>45405</v>
      </c>
      <c r="K48" s="163"/>
    </row>
    <row r="49" spans="2:11" ht="16" customHeight="1" x14ac:dyDescent="0.3">
      <c r="B49" s="164" t="s">
        <v>37</v>
      </c>
      <c r="C49" s="165">
        <v>45209</v>
      </c>
      <c r="D49" s="165">
        <v>45222</v>
      </c>
      <c r="E49" s="132">
        <v>150</v>
      </c>
      <c r="F49" s="132">
        <v>127.5</v>
      </c>
      <c r="G49" s="166" t="s">
        <v>38</v>
      </c>
      <c r="H49" s="167">
        <v>9.0574966339999993E-2</v>
      </c>
      <c r="I49" s="167">
        <v>7.6988721390000001E-2</v>
      </c>
      <c r="J49" s="165">
        <v>45405</v>
      </c>
      <c r="K49" s="163"/>
    </row>
    <row r="50" spans="2:11" ht="16" customHeight="1" x14ac:dyDescent="0.3">
      <c r="B50" s="168" t="s">
        <v>37</v>
      </c>
      <c r="C50" s="169">
        <v>45180</v>
      </c>
      <c r="D50" s="170">
        <v>45191</v>
      </c>
      <c r="E50" s="133">
        <v>200</v>
      </c>
      <c r="F50" s="133">
        <v>170</v>
      </c>
      <c r="G50" s="171" t="s">
        <v>38</v>
      </c>
      <c r="H50" s="172">
        <v>0.12073237961</v>
      </c>
      <c r="I50" s="172">
        <v>0.10262252266999999</v>
      </c>
      <c r="J50" s="169">
        <v>45405</v>
      </c>
      <c r="K50" s="163"/>
    </row>
    <row r="51" spans="2:11" ht="16" customHeight="1" x14ac:dyDescent="0.3">
      <c r="B51" s="164" t="s">
        <v>37</v>
      </c>
      <c r="C51" s="165">
        <v>45153</v>
      </c>
      <c r="D51" s="165">
        <v>45169</v>
      </c>
      <c r="E51" s="132">
        <v>265</v>
      </c>
      <c r="F51" s="132">
        <v>225.25</v>
      </c>
      <c r="G51" s="166" t="s">
        <v>38</v>
      </c>
      <c r="H51" s="167">
        <v>0.15997040299000001</v>
      </c>
      <c r="I51" s="167">
        <v>0.13597484254</v>
      </c>
      <c r="J51" s="165">
        <v>45405</v>
      </c>
      <c r="K51" s="163"/>
    </row>
    <row r="52" spans="2:11" ht="16" customHeight="1" x14ac:dyDescent="0.3">
      <c r="B52" s="168" t="s">
        <v>37</v>
      </c>
      <c r="C52" s="169">
        <v>45124</v>
      </c>
      <c r="D52" s="170">
        <v>45138</v>
      </c>
      <c r="E52" s="133">
        <v>405</v>
      </c>
      <c r="F52" s="133">
        <v>344.25</v>
      </c>
      <c r="G52" s="171" t="s">
        <v>38</v>
      </c>
      <c r="H52" s="172">
        <v>0.24425856211999999</v>
      </c>
      <c r="I52" s="172">
        <v>0.20761977780999999</v>
      </c>
      <c r="J52" s="169">
        <v>45405</v>
      </c>
      <c r="K52" s="163"/>
    </row>
    <row r="53" spans="2:11" ht="16" customHeight="1" x14ac:dyDescent="0.3">
      <c r="B53" s="164" t="s">
        <v>37</v>
      </c>
      <c r="C53" s="165">
        <v>45061</v>
      </c>
      <c r="D53" s="165">
        <v>45077</v>
      </c>
      <c r="E53" s="132">
        <v>320</v>
      </c>
      <c r="F53" s="132">
        <v>272</v>
      </c>
      <c r="G53" s="166" t="s">
        <v>38</v>
      </c>
      <c r="H53" s="167">
        <v>0.19278174178999999</v>
      </c>
      <c r="I53" s="167">
        <v>0.16386448053</v>
      </c>
      <c r="J53" s="165">
        <v>45405</v>
      </c>
      <c r="K53" s="163"/>
    </row>
    <row r="54" spans="2:11" ht="16" customHeight="1" x14ac:dyDescent="0.3">
      <c r="B54" s="168" t="s">
        <v>37</v>
      </c>
      <c r="C54" s="169">
        <v>45000</v>
      </c>
      <c r="D54" s="170">
        <v>45016</v>
      </c>
      <c r="E54" s="133">
        <v>290</v>
      </c>
      <c r="F54" s="133">
        <v>246.5</v>
      </c>
      <c r="G54" s="171" t="s">
        <v>38</v>
      </c>
      <c r="H54" s="172">
        <v>0.17452594815</v>
      </c>
      <c r="I54" s="172">
        <v>0.14834705593</v>
      </c>
      <c r="J54" s="169">
        <v>45217</v>
      </c>
      <c r="K54" s="163"/>
    </row>
    <row r="55" spans="2:11" ht="16" customHeight="1" x14ac:dyDescent="0.3">
      <c r="B55" s="187" t="s">
        <v>37</v>
      </c>
      <c r="C55" s="188">
        <v>44972</v>
      </c>
      <c r="D55" s="188">
        <v>44985</v>
      </c>
      <c r="E55" s="189">
        <v>106</v>
      </c>
      <c r="F55" s="189">
        <v>90.1</v>
      </c>
      <c r="G55" s="190" t="s">
        <v>38</v>
      </c>
      <c r="H55" s="191">
        <v>6.3771752720000005E-2</v>
      </c>
      <c r="I55" s="191">
        <v>5.4205989810000001E-2</v>
      </c>
      <c r="J55" s="192">
        <v>45217</v>
      </c>
      <c r="K55" s="175"/>
    </row>
    <row r="56" spans="2:11" ht="18.5" x14ac:dyDescent="0.3">
      <c r="B56" s="162"/>
      <c r="C56" s="162"/>
      <c r="D56" s="162"/>
      <c r="E56" s="162"/>
      <c r="F56" s="162"/>
      <c r="G56" s="162"/>
      <c r="H56" s="173"/>
      <c r="I56" s="173"/>
      <c r="J56" s="162"/>
      <c r="K56" s="163"/>
    </row>
    <row r="57" spans="2:11" x14ac:dyDescent="0.3">
      <c r="B57" s="228">
        <v>2022</v>
      </c>
      <c r="C57" s="228" t="s">
        <v>34</v>
      </c>
      <c r="D57" s="228" t="s">
        <v>35</v>
      </c>
      <c r="E57" s="228" t="s">
        <v>185</v>
      </c>
      <c r="F57" s="228" t="s">
        <v>186</v>
      </c>
      <c r="G57" s="228" t="s">
        <v>41</v>
      </c>
      <c r="H57" s="228" t="s">
        <v>187</v>
      </c>
      <c r="I57" s="228" t="s">
        <v>188</v>
      </c>
      <c r="J57" s="228" t="s">
        <v>36</v>
      </c>
      <c r="K57" s="175"/>
    </row>
    <row r="58" spans="2:11" ht="28.5" customHeight="1" x14ac:dyDescent="0.3">
      <c r="B58" s="229"/>
      <c r="C58" s="229"/>
      <c r="D58" s="229"/>
      <c r="E58" s="229"/>
      <c r="F58" s="229"/>
      <c r="G58" s="229"/>
      <c r="H58" s="229"/>
      <c r="I58" s="229"/>
      <c r="J58" s="229"/>
      <c r="K58" s="163"/>
    </row>
    <row r="59" spans="2:11" ht="16" customHeight="1" x14ac:dyDescent="0.3">
      <c r="B59" s="168" t="s">
        <v>40</v>
      </c>
      <c r="C59" s="169">
        <v>45029</v>
      </c>
      <c r="D59" s="170">
        <v>45029</v>
      </c>
      <c r="E59" s="133">
        <f>826731361.37/1000000</f>
        <v>826.73136137000006</v>
      </c>
      <c r="F59" s="133">
        <f>826731361.37/1000000</f>
        <v>826.73136137000006</v>
      </c>
      <c r="G59" s="171" t="s">
        <v>38</v>
      </c>
      <c r="H59" s="172">
        <v>0.49753818864999999</v>
      </c>
      <c r="I59" s="172">
        <v>0.49753818864999999</v>
      </c>
      <c r="J59" s="169">
        <v>45125</v>
      </c>
      <c r="K59" s="163"/>
    </row>
    <row r="60" spans="2:11" ht="16" customHeight="1" x14ac:dyDescent="0.3">
      <c r="B60" s="164" t="s">
        <v>40</v>
      </c>
      <c r="C60" s="165">
        <v>44904</v>
      </c>
      <c r="D60" s="165">
        <v>44924</v>
      </c>
      <c r="E60" s="132">
        <v>1000</v>
      </c>
      <c r="F60" s="132">
        <v>1000</v>
      </c>
      <c r="G60" s="166" t="s">
        <v>38</v>
      </c>
      <c r="H60" s="167">
        <v>0.60112166983000004</v>
      </c>
      <c r="I60" s="167">
        <v>0.60112166983000004</v>
      </c>
      <c r="J60" s="174">
        <v>45125</v>
      </c>
      <c r="K60" s="163"/>
    </row>
    <row r="61" spans="2:11" ht="16" customHeight="1" x14ac:dyDescent="0.3">
      <c r="B61" s="168" t="s">
        <v>37</v>
      </c>
      <c r="C61" s="170">
        <v>44904</v>
      </c>
      <c r="D61" s="170">
        <v>44924</v>
      </c>
      <c r="E61" s="133">
        <v>715</v>
      </c>
      <c r="F61" s="133">
        <v>607.75</v>
      </c>
      <c r="G61" s="171" t="s">
        <v>38</v>
      </c>
      <c r="H61" s="172">
        <v>0.42980199393000001</v>
      </c>
      <c r="I61" s="172">
        <v>0.36533169484</v>
      </c>
      <c r="J61" s="169">
        <v>45034</v>
      </c>
      <c r="K61" s="163"/>
    </row>
    <row r="62" spans="2:11" ht="16" customHeight="1" x14ac:dyDescent="0.3">
      <c r="B62" s="164" t="s">
        <v>37</v>
      </c>
      <c r="C62" s="165">
        <v>44792</v>
      </c>
      <c r="D62" s="165">
        <v>44804</v>
      </c>
      <c r="E62" s="132">
        <v>300</v>
      </c>
      <c r="F62" s="132">
        <v>255</v>
      </c>
      <c r="G62" s="166" t="s">
        <v>38</v>
      </c>
      <c r="H62" s="167">
        <v>0.17975006784</v>
      </c>
      <c r="I62" s="167">
        <v>0.15278755766999999</v>
      </c>
      <c r="J62" s="174">
        <v>45034</v>
      </c>
      <c r="K62" s="163"/>
    </row>
    <row r="63" spans="2:11" ht="16" customHeight="1" x14ac:dyDescent="0.3">
      <c r="B63" s="168" t="s">
        <v>37</v>
      </c>
      <c r="C63" s="170">
        <v>44726</v>
      </c>
      <c r="D63" s="170">
        <v>44742</v>
      </c>
      <c r="E63" s="133">
        <v>480</v>
      </c>
      <c r="F63" s="133">
        <v>408</v>
      </c>
      <c r="G63" s="171" t="s">
        <v>38</v>
      </c>
      <c r="H63" s="172">
        <v>0.28731296498999997</v>
      </c>
      <c r="I63" s="172">
        <v>0.24421602024</v>
      </c>
      <c r="J63" s="169">
        <v>45034</v>
      </c>
      <c r="K63" s="163"/>
    </row>
    <row r="64" spans="2:11" ht="16" customHeight="1" x14ac:dyDescent="0.3">
      <c r="B64" s="164" t="s">
        <v>37</v>
      </c>
      <c r="C64" s="165">
        <v>44664</v>
      </c>
      <c r="D64" s="165">
        <v>44680</v>
      </c>
      <c r="E64" s="132">
        <v>150</v>
      </c>
      <c r="F64" s="132">
        <v>127.5</v>
      </c>
      <c r="G64" s="166" t="s">
        <v>38</v>
      </c>
      <c r="H64" s="167">
        <v>8.9621974270000002E-2</v>
      </c>
      <c r="I64" s="167">
        <v>7.6178678129999997E-2</v>
      </c>
      <c r="J64" s="174">
        <v>45034</v>
      </c>
      <c r="K64" s="163"/>
    </row>
    <row r="65" spans="2:11" ht="16" customHeight="1" x14ac:dyDescent="0.3">
      <c r="B65" s="168" t="s">
        <v>37</v>
      </c>
      <c r="C65" s="170">
        <v>44637</v>
      </c>
      <c r="D65" s="170">
        <v>44651</v>
      </c>
      <c r="E65" s="133">
        <v>250</v>
      </c>
      <c r="F65" s="133">
        <v>212.5</v>
      </c>
      <c r="G65" s="171" t="s">
        <v>38</v>
      </c>
      <c r="H65" s="172">
        <v>0.14929120378999999</v>
      </c>
      <c r="I65" s="172">
        <v>0.12689752322</v>
      </c>
      <c r="J65" s="169">
        <v>45034</v>
      </c>
      <c r="K65" s="163"/>
    </row>
    <row r="66" spans="2:11" ht="16" customHeight="1" x14ac:dyDescent="0.3">
      <c r="B66" s="187" t="s">
        <v>37</v>
      </c>
      <c r="C66" s="188">
        <v>44608</v>
      </c>
      <c r="D66" s="188">
        <v>44617</v>
      </c>
      <c r="E66" s="189">
        <v>180</v>
      </c>
      <c r="F66" s="189">
        <v>153</v>
      </c>
      <c r="G66" s="190" t="s">
        <v>38</v>
      </c>
      <c r="H66" s="191">
        <v>0.10739500713</v>
      </c>
      <c r="I66" s="191">
        <v>9.1285756060000001E-2</v>
      </c>
      <c r="J66" s="192">
        <v>45034</v>
      </c>
      <c r="K66" s="163"/>
    </row>
    <row r="67" spans="2:11" ht="18.5" x14ac:dyDescent="0.3">
      <c r="B67" s="162"/>
      <c r="C67" s="162"/>
      <c r="D67" s="162"/>
      <c r="E67" s="162"/>
      <c r="F67" s="162"/>
      <c r="G67" s="162"/>
      <c r="H67" s="173"/>
      <c r="I67" s="173"/>
      <c r="J67" s="162"/>
      <c r="K67" s="163"/>
    </row>
    <row r="68" spans="2:11" x14ac:dyDescent="0.3">
      <c r="B68" s="228">
        <v>2021</v>
      </c>
      <c r="C68" s="228" t="s">
        <v>34</v>
      </c>
      <c r="D68" s="228" t="s">
        <v>35</v>
      </c>
      <c r="E68" s="228" t="s">
        <v>185</v>
      </c>
      <c r="F68" s="228" t="s">
        <v>186</v>
      </c>
      <c r="G68" s="228" t="s">
        <v>41</v>
      </c>
      <c r="H68" s="228" t="s">
        <v>187</v>
      </c>
      <c r="I68" s="228" t="s">
        <v>188</v>
      </c>
      <c r="J68" s="228" t="s">
        <v>36</v>
      </c>
      <c r="K68" s="163"/>
    </row>
    <row r="69" spans="2:11" ht="28.5" customHeight="1" x14ac:dyDescent="0.3">
      <c r="B69" s="229"/>
      <c r="C69" s="229"/>
      <c r="D69" s="229"/>
      <c r="E69" s="229"/>
      <c r="F69" s="229"/>
      <c r="G69" s="229"/>
      <c r="H69" s="229"/>
      <c r="I69" s="229"/>
      <c r="J69" s="229"/>
      <c r="K69" s="163"/>
    </row>
    <row r="70" spans="2:11" ht="16" customHeight="1" x14ac:dyDescent="0.3">
      <c r="B70" s="168" t="s">
        <v>40</v>
      </c>
      <c r="C70" s="170">
        <v>44677</v>
      </c>
      <c r="D70" s="170">
        <v>44677</v>
      </c>
      <c r="E70" s="133">
        <v>2028.5</v>
      </c>
      <c r="F70" s="133">
        <v>2028.5</v>
      </c>
      <c r="G70" s="171" t="s">
        <v>38</v>
      </c>
      <c r="H70" s="172">
        <v>1.2120023392899999</v>
      </c>
      <c r="I70" s="172">
        <v>1.2120023392899999</v>
      </c>
      <c r="J70" s="169">
        <v>44852</v>
      </c>
      <c r="K70" s="163"/>
    </row>
    <row r="71" spans="2:11" ht="16" customHeight="1" x14ac:dyDescent="0.3">
      <c r="B71" s="164" t="s">
        <v>40</v>
      </c>
      <c r="C71" s="165">
        <v>44540</v>
      </c>
      <c r="D71" s="165">
        <v>44557</v>
      </c>
      <c r="E71" s="132">
        <v>1500</v>
      </c>
      <c r="F71" s="132">
        <v>1500</v>
      </c>
      <c r="G71" s="166" t="s">
        <v>38</v>
      </c>
      <c r="H71" s="167">
        <v>0.89448730817</v>
      </c>
      <c r="I71" s="167">
        <v>0.89448730817</v>
      </c>
      <c r="J71" s="174">
        <v>44852</v>
      </c>
      <c r="K71" s="163"/>
    </row>
    <row r="72" spans="2:11" ht="16" customHeight="1" x14ac:dyDescent="0.3">
      <c r="B72" s="168" t="s">
        <v>37</v>
      </c>
      <c r="C72" s="170">
        <v>44540</v>
      </c>
      <c r="D72" s="170">
        <v>44557</v>
      </c>
      <c r="E72" s="133">
        <v>805</v>
      </c>
      <c r="F72" s="133">
        <v>684.25</v>
      </c>
      <c r="G72" s="171" t="s">
        <v>38</v>
      </c>
      <c r="H72" s="172">
        <v>0.48004152205</v>
      </c>
      <c r="I72" s="172">
        <v>0.40803529374000003</v>
      </c>
      <c r="J72" s="169">
        <v>44761</v>
      </c>
      <c r="K72" s="163"/>
    </row>
    <row r="73" spans="2:11" ht="16" customHeight="1" x14ac:dyDescent="0.3">
      <c r="B73" s="164" t="s">
        <v>37</v>
      </c>
      <c r="C73" s="165">
        <v>44455</v>
      </c>
      <c r="D73" s="165">
        <v>44469</v>
      </c>
      <c r="E73" s="132">
        <v>600</v>
      </c>
      <c r="F73" s="132">
        <v>510</v>
      </c>
      <c r="G73" s="166" t="s">
        <v>38</v>
      </c>
      <c r="H73" s="167">
        <v>0.35728835196999997</v>
      </c>
      <c r="I73" s="167">
        <v>0.30369509917999998</v>
      </c>
      <c r="J73" s="174">
        <v>44761</v>
      </c>
      <c r="K73" s="163"/>
    </row>
    <row r="74" spans="2:11" ht="16" customHeight="1" x14ac:dyDescent="0.3">
      <c r="B74" s="168" t="s">
        <v>37</v>
      </c>
      <c r="C74" s="170">
        <v>44364</v>
      </c>
      <c r="D74" s="170">
        <v>44377</v>
      </c>
      <c r="E74" s="133">
        <v>630</v>
      </c>
      <c r="F74" s="133">
        <v>535.5</v>
      </c>
      <c r="G74" s="171" t="s">
        <v>38</v>
      </c>
      <c r="H74" s="172">
        <v>0.37390025008</v>
      </c>
      <c r="I74" s="172">
        <v>0.31781521257000001</v>
      </c>
      <c r="J74" s="169">
        <v>44761</v>
      </c>
      <c r="K74" s="163"/>
    </row>
    <row r="75" spans="2:11" ht="16" customHeight="1" x14ac:dyDescent="0.3">
      <c r="B75" s="164" t="s">
        <v>37</v>
      </c>
      <c r="C75" s="165">
        <v>44301</v>
      </c>
      <c r="D75" s="165">
        <v>44316</v>
      </c>
      <c r="E75" s="132">
        <v>280</v>
      </c>
      <c r="F75" s="132">
        <v>238</v>
      </c>
      <c r="G75" s="166" t="s">
        <v>38</v>
      </c>
      <c r="H75" s="167">
        <v>0.16611398457000001</v>
      </c>
      <c r="I75" s="167">
        <v>0.14119688689000001</v>
      </c>
      <c r="J75" s="174">
        <v>44761</v>
      </c>
      <c r="K75" s="163"/>
    </row>
    <row r="76" spans="2:11" ht="16" customHeight="1" x14ac:dyDescent="0.3">
      <c r="B76" s="168" t="s">
        <v>37</v>
      </c>
      <c r="C76" s="170">
        <v>44273</v>
      </c>
      <c r="D76" s="170">
        <v>44286</v>
      </c>
      <c r="E76" s="133">
        <v>270</v>
      </c>
      <c r="F76" s="133">
        <v>229.5</v>
      </c>
      <c r="G76" s="171" t="s">
        <v>38</v>
      </c>
      <c r="H76" s="172">
        <v>0.16009837667999999</v>
      </c>
      <c r="I76" s="172">
        <v>0.13608362017</v>
      </c>
      <c r="J76" s="169">
        <v>44761</v>
      </c>
      <c r="K76" s="163"/>
    </row>
    <row r="77" spans="2:11" ht="16" customHeight="1" x14ac:dyDescent="0.3">
      <c r="B77" s="187" t="s">
        <v>37</v>
      </c>
      <c r="C77" s="188">
        <v>44239</v>
      </c>
      <c r="D77" s="188">
        <v>44253</v>
      </c>
      <c r="E77" s="189">
        <v>150</v>
      </c>
      <c r="F77" s="189">
        <v>127.5</v>
      </c>
      <c r="G77" s="190" t="s">
        <v>38</v>
      </c>
      <c r="H77" s="191">
        <v>8.8895606969999999E-2</v>
      </c>
      <c r="I77" s="191">
        <v>7.5561265919999995E-2</v>
      </c>
      <c r="J77" s="192">
        <v>44761</v>
      </c>
      <c r="K77" s="163"/>
    </row>
    <row r="78" spans="2:11" ht="12" customHeight="1" x14ac:dyDescent="0.3">
      <c r="B78" s="176"/>
      <c r="C78" s="176"/>
      <c r="D78" s="176"/>
      <c r="E78" s="176"/>
      <c r="F78" s="176"/>
      <c r="G78" s="176"/>
      <c r="H78" s="176"/>
      <c r="I78" s="176"/>
      <c r="J78" s="176"/>
      <c r="K78" s="163"/>
    </row>
    <row r="79" spans="2:11" x14ac:dyDescent="0.3">
      <c r="B79" s="228">
        <v>2020</v>
      </c>
      <c r="C79" s="228" t="s">
        <v>34</v>
      </c>
      <c r="D79" s="228" t="s">
        <v>35</v>
      </c>
      <c r="E79" s="228" t="s">
        <v>185</v>
      </c>
      <c r="F79" s="228" t="s">
        <v>186</v>
      </c>
      <c r="G79" s="228" t="s">
        <v>41</v>
      </c>
      <c r="H79" s="228" t="s">
        <v>187</v>
      </c>
      <c r="I79" s="228" t="s">
        <v>188</v>
      </c>
      <c r="J79" s="228" t="s">
        <v>36</v>
      </c>
      <c r="K79" s="163"/>
    </row>
    <row r="80" spans="2:11" ht="28.5" customHeight="1" x14ac:dyDescent="0.3">
      <c r="B80" s="229"/>
      <c r="C80" s="229"/>
      <c r="D80" s="229"/>
      <c r="E80" s="229"/>
      <c r="F80" s="229"/>
      <c r="G80" s="229"/>
      <c r="H80" s="229"/>
      <c r="I80" s="229"/>
      <c r="J80" s="229"/>
      <c r="K80" s="163"/>
    </row>
    <row r="81" spans="2:11" ht="16" customHeight="1" x14ac:dyDescent="0.3">
      <c r="B81" s="164" t="s">
        <v>40</v>
      </c>
      <c r="C81" s="165">
        <v>44301</v>
      </c>
      <c r="D81" s="165">
        <v>44301</v>
      </c>
      <c r="E81" s="132">
        <v>1587.518</v>
      </c>
      <c r="F81" s="132">
        <f>E81</f>
        <v>1587.518</v>
      </c>
      <c r="G81" s="166" t="s">
        <v>38</v>
      </c>
      <c r="H81" s="167">
        <v>0.94181786761999997</v>
      </c>
      <c r="I81" s="167">
        <f>H81</f>
        <v>0.94181786761999997</v>
      </c>
      <c r="J81" s="174">
        <v>44474</v>
      </c>
      <c r="K81" s="163"/>
    </row>
    <row r="82" spans="2:11" ht="16" customHeight="1" x14ac:dyDescent="0.3">
      <c r="B82" s="168" t="s">
        <v>40</v>
      </c>
      <c r="C82" s="170">
        <v>44176</v>
      </c>
      <c r="D82" s="170">
        <v>44193</v>
      </c>
      <c r="E82" s="133">
        <v>1200</v>
      </c>
      <c r="F82" s="133">
        <v>1200</v>
      </c>
      <c r="G82" s="171" t="s">
        <v>38</v>
      </c>
      <c r="H82" s="172">
        <v>0.71082712945000004</v>
      </c>
      <c r="I82" s="172">
        <v>0.71082712945000004</v>
      </c>
      <c r="J82" s="169">
        <v>44474</v>
      </c>
      <c r="K82" s="163"/>
    </row>
    <row r="83" spans="2:11" ht="16" customHeight="1" x14ac:dyDescent="0.3">
      <c r="B83" s="164" t="s">
        <v>37</v>
      </c>
      <c r="C83" s="165">
        <v>44176</v>
      </c>
      <c r="D83" s="165">
        <v>44193</v>
      </c>
      <c r="E83" s="132">
        <v>260</v>
      </c>
      <c r="F83" s="132">
        <v>221</v>
      </c>
      <c r="G83" s="166" t="s">
        <v>38</v>
      </c>
      <c r="H83" s="167">
        <v>0.15401254471</v>
      </c>
      <c r="I83" s="167">
        <v>0.13091066300000001</v>
      </c>
      <c r="J83" s="174">
        <v>44390</v>
      </c>
      <c r="K83" s="163"/>
    </row>
    <row r="84" spans="2:11" ht="16" customHeight="1" x14ac:dyDescent="0.3">
      <c r="B84" s="168" t="s">
        <v>37</v>
      </c>
      <c r="C84" s="170">
        <v>44151</v>
      </c>
      <c r="D84" s="170">
        <v>44162</v>
      </c>
      <c r="E84" s="133">
        <v>400</v>
      </c>
      <c r="F84" s="133">
        <v>340</v>
      </c>
      <c r="G84" s="171" t="s">
        <v>38</v>
      </c>
      <c r="H84" s="172">
        <v>0.23690201678</v>
      </c>
      <c r="I84" s="172">
        <v>0.20136671426</v>
      </c>
      <c r="J84" s="169">
        <v>44390</v>
      </c>
      <c r="K84" s="163"/>
    </row>
    <row r="85" spans="2:11" ht="16" customHeight="1" x14ac:dyDescent="0.3">
      <c r="B85" s="238" t="s">
        <v>37</v>
      </c>
      <c r="C85" s="226">
        <v>44091</v>
      </c>
      <c r="D85" s="226">
        <v>44102</v>
      </c>
      <c r="E85" s="227">
        <v>650</v>
      </c>
      <c r="F85" s="227">
        <v>552.5</v>
      </c>
      <c r="G85" s="166" t="s">
        <v>38</v>
      </c>
      <c r="H85" s="167">
        <v>0.36098521784999998</v>
      </c>
      <c r="I85" s="167">
        <v>0.30683743517000001</v>
      </c>
      <c r="J85" s="232" t="s">
        <v>106</v>
      </c>
      <c r="K85" s="163"/>
    </row>
    <row r="86" spans="2:11" ht="16" customHeight="1" x14ac:dyDescent="0.3">
      <c r="B86" s="238"/>
      <c r="C86" s="226"/>
      <c r="D86" s="226"/>
      <c r="E86" s="227"/>
      <c r="F86" s="227"/>
      <c r="G86" s="166" t="s">
        <v>39</v>
      </c>
      <c r="H86" s="167">
        <v>0.39708373963999999</v>
      </c>
      <c r="I86" s="167">
        <v>0.33752117868999998</v>
      </c>
      <c r="J86" s="232"/>
      <c r="K86" s="163"/>
    </row>
    <row r="87" spans="2:11" ht="16" customHeight="1" x14ac:dyDescent="0.3">
      <c r="B87" s="231" t="s">
        <v>37</v>
      </c>
      <c r="C87" s="231">
        <v>43999</v>
      </c>
      <c r="D87" s="231">
        <v>44012</v>
      </c>
      <c r="E87" s="225">
        <v>900</v>
      </c>
      <c r="F87" s="225">
        <v>765</v>
      </c>
      <c r="G87" s="171" t="s">
        <v>38</v>
      </c>
      <c r="H87" s="172">
        <v>0.49982568626000001</v>
      </c>
      <c r="I87" s="172">
        <v>0.42485183331999998</v>
      </c>
      <c r="J87" s="231" t="s">
        <v>106</v>
      </c>
      <c r="K87" s="163"/>
    </row>
    <row r="88" spans="2:11" ht="16" customHeight="1" x14ac:dyDescent="0.3">
      <c r="B88" s="231"/>
      <c r="C88" s="231"/>
      <c r="D88" s="231"/>
      <c r="E88" s="225"/>
      <c r="F88" s="225"/>
      <c r="G88" s="171" t="s">
        <v>39</v>
      </c>
      <c r="H88" s="172">
        <v>0.54980825488999996</v>
      </c>
      <c r="I88" s="172">
        <v>0.46733701664999999</v>
      </c>
      <c r="J88" s="231"/>
      <c r="K88" s="163"/>
    </row>
    <row r="89" spans="2:11" ht="16" customHeight="1" x14ac:dyDescent="0.3">
      <c r="B89" s="232" t="s">
        <v>37</v>
      </c>
      <c r="C89" s="232">
        <v>43909</v>
      </c>
      <c r="D89" s="232">
        <v>43921</v>
      </c>
      <c r="E89" s="227">
        <v>150</v>
      </c>
      <c r="F89" s="227">
        <v>127.5</v>
      </c>
      <c r="G89" s="166" t="s">
        <v>38</v>
      </c>
      <c r="H89" s="167">
        <v>8.3304281039999997E-2</v>
      </c>
      <c r="I89" s="167">
        <v>7.0808638879999997E-2</v>
      </c>
      <c r="J89" s="232" t="s">
        <v>106</v>
      </c>
      <c r="K89" s="163"/>
    </row>
    <row r="90" spans="2:11" ht="16" customHeight="1" x14ac:dyDescent="0.3">
      <c r="B90" s="232"/>
      <c r="C90" s="232"/>
      <c r="D90" s="232"/>
      <c r="E90" s="227"/>
      <c r="F90" s="227"/>
      <c r="G90" s="166" t="s">
        <v>39</v>
      </c>
      <c r="H90" s="167">
        <v>9.1634709140000006E-2</v>
      </c>
      <c r="I90" s="167">
        <v>7.7889502769999994E-2</v>
      </c>
      <c r="J90" s="232"/>
      <c r="K90" s="163"/>
    </row>
    <row r="91" spans="2:11" ht="16" customHeight="1" x14ac:dyDescent="0.3">
      <c r="B91" s="239" t="s">
        <v>37</v>
      </c>
      <c r="C91" s="224">
        <v>43875</v>
      </c>
      <c r="D91" s="224">
        <v>43889</v>
      </c>
      <c r="E91" s="225">
        <v>270</v>
      </c>
      <c r="F91" s="225">
        <v>229.5</v>
      </c>
      <c r="G91" s="171" t="s">
        <v>38</v>
      </c>
      <c r="H91" s="172">
        <v>0.14994770587</v>
      </c>
      <c r="I91" s="172">
        <v>0.12745554999</v>
      </c>
      <c r="J91" s="231" t="s">
        <v>106</v>
      </c>
      <c r="K91" s="163"/>
    </row>
    <row r="92" spans="2:11" ht="16" customHeight="1" x14ac:dyDescent="0.3">
      <c r="B92" s="251"/>
      <c r="C92" s="252"/>
      <c r="D92" s="252"/>
      <c r="E92" s="253"/>
      <c r="F92" s="253"/>
      <c r="G92" s="171" t="s">
        <v>39</v>
      </c>
      <c r="H92" s="172">
        <v>0.16494247645999999</v>
      </c>
      <c r="I92" s="172">
        <v>0.14020110498999999</v>
      </c>
      <c r="J92" s="254"/>
      <c r="K92" s="163"/>
    </row>
    <row r="93" spans="2:11" x14ac:dyDescent="0.3">
      <c r="B93" s="178"/>
      <c r="C93" s="178"/>
      <c r="D93" s="178"/>
      <c r="E93" s="178"/>
      <c r="F93" s="178"/>
      <c r="G93" s="178"/>
      <c r="H93" s="178"/>
      <c r="I93" s="179"/>
      <c r="J93" s="178"/>
      <c r="K93" s="163"/>
    </row>
    <row r="94" spans="2:11" x14ac:dyDescent="0.3">
      <c r="B94" s="228">
        <v>2019</v>
      </c>
      <c r="C94" s="228" t="s">
        <v>34</v>
      </c>
      <c r="D94" s="228" t="s">
        <v>35</v>
      </c>
      <c r="E94" s="228" t="s">
        <v>191</v>
      </c>
      <c r="F94" s="228" t="s">
        <v>186</v>
      </c>
      <c r="G94" s="228" t="s">
        <v>41</v>
      </c>
      <c r="H94" s="228" t="s">
        <v>187</v>
      </c>
      <c r="I94" s="228" t="s">
        <v>188</v>
      </c>
      <c r="J94" s="228" t="s">
        <v>36</v>
      </c>
      <c r="K94" s="163"/>
    </row>
    <row r="95" spans="2:11" ht="28.5" customHeight="1" x14ac:dyDescent="0.3">
      <c r="B95" s="229"/>
      <c r="C95" s="229"/>
      <c r="D95" s="229"/>
      <c r="E95" s="229"/>
      <c r="F95" s="229"/>
      <c r="G95" s="229"/>
      <c r="H95" s="229"/>
      <c r="I95" s="229"/>
      <c r="J95" s="229"/>
      <c r="K95" s="163"/>
    </row>
    <row r="96" spans="2:11" ht="16" customHeight="1" x14ac:dyDescent="0.3">
      <c r="B96" s="250" t="s">
        <v>40</v>
      </c>
      <c r="C96" s="232">
        <v>43979</v>
      </c>
      <c r="D96" s="232">
        <v>43979</v>
      </c>
      <c r="E96" s="227">
        <v>2195.5753407900002</v>
      </c>
      <c r="F96" s="227">
        <f>E96</f>
        <v>2195.5753407900002</v>
      </c>
      <c r="G96" s="164" t="s">
        <v>38</v>
      </c>
      <c r="H96" s="180">
        <v>1.2193388349495757</v>
      </c>
      <c r="I96" s="180">
        <v>1.2193388349495757</v>
      </c>
      <c r="J96" s="226">
        <v>44174</v>
      </c>
      <c r="K96" s="163"/>
    </row>
    <row r="97" spans="2:11" ht="16" customHeight="1" x14ac:dyDescent="0.3">
      <c r="B97" s="238"/>
      <c r="C97" s="232"/>
      <c r="D97" s="232"/>
      <c r="E97" s="227"/>
      <c r="F97" s="227"/>
      <c r="G97" s="164" t="s">
        <v>39</v>
      </c>
      <c r="H97" s="180">
        <v>1.3412727184445332</v>
      </c>
      <c r="I97" s="180">
        <v>1.3412727184445332</v>
      </c>
      <c r="J97" s="226"/>
      <c r="K97" s="163"/>
    </row>
    <row r="98" spans="2:11" ht="16" customHeight="1" x14ac:dyDescent="0.3">
      <c r="B98" s="239" t="s">
        <v>40</v>
      </c>
      <c r="C98" s="224">
        <v>43818</v>
      </c>
      <c r="D98" s="224">
        <v>43829</v>
      </c>
      <c r="E98" s="225">
        <v>1000</v>
      </c>
      <c r="F98" s="225">
        <v>1000</v>
      </c>
      <c r="G98" s="171" t="s">
        <v>38</v>
      </c>
      <c r="H98" s="172">
        <v>0.55536187362</v>
      </c>
      <c r="I98" s="172">
        <f>H98</f>
        <v>0.55536187362</v>
      </c>
      <c r="J98" s="231">
        <v>44061</v>
      </c>
      <c r="K98" s="163"/>
    </row>
    <row r="99" spans="2:11" ht="16" customHeight="1" x14ac:dyDescent="0.3">
      <c r="B99" s="239"/>
      <c r="C99" s="224"/>
      <c r="D99" s="224"/>
      <c r="E99" s="225"/>
      <c r="F99" s="225"/>
      <c r="G99" s="171" t="s">
        <v>39</v>
      </c>
      <c r="H99" s="172">
        <v>0.61089806097999999</v>
      </c>
      <c r="I99" s="172">
        <f>H99</f>
        <v>0.61089806097999999</v>
      </c>
      <c r="J99" s="224"/>
      <c r="K99" s="163"/>
    </row>
    <row r="100" spans="2:11" ht="16" customHeight="1" x14ac:dyDescent="0.3">
      <c r="B100" s="238" t="s">
        <v>37</v>
      </c>
      <c r="C100" s="232">
        <v>43818</v>
      </c>
      <c r="D100" s="232">
        <v>43829</v>
      </c>
      <c r="E100" s="227">
        <v>350</v>
      </c>
      <c r="F100" s="227">
        <v>297.5</v>
      </c>
      <c r="G100" s="164" t="s">
        <v>38</v>
      </c>
      <c r="H100" s="180">
        <v>0.19437665575999999</v>
      </c>
      <c r="I100" s="180">
        <v>0.16522015740000001</v>
      </c>
      <c r="J100" s="226">
        <v>44061</v>
      </c>
      <c r="K100" s="163"/>
    </row>
    <row r="101" spans="2:11" s="181" customFormat="1" ht="16" customHeight="1" x14ac:dyDescent="0.3">
      <c r="B101" s="238"/>
      <c r="C101" s="232"/>
      <c r="D101" s="232"/>
      <c r="E101" s="227"/>
      <c r="F101" s="227"/>
      <c r="G101" s="164" t="s">
        <v>39</v>
      </c>
      <c r="H101" s="180">
        <v>0.21381432134</v>
      </c>
      <c r="I101" s="180">
        <v>0.18174217313999999</v>
      </c>
      <c r="J101" s="226"/>
      <c r="K101" s="156"/>
    </row>
    <row r="102" spans="2:11" s="181" customFormat="1" ht="16" customHeight="1" x14ac:dyDescent="0.3">
      <c r="B102" s="239" t="s">
        <v>37</v>
      </c>
      <c r="C102" s="224">
        <v>43633</v>
      </c>
      <c r="D102" s="224">
        <v>43644</v>
      </c>
      <c r="E102" s="225">
        <v>968</v>
      </c>
      <c r="F102" s="225">
        <v>822.8</v>
      </c>
      <c r="G102" s="171" t="s">
        <v>38</v>
      </c>
      <c r="H102" s="172">
        <v>0.53759029367</v>
      </c>
      <c r="I102" s="172">
        <v>0.45695174961000001</v>
      </c>
      <c r="J102" s="231">
        <v>44061</v>
      </c>
      <c r="K102" s="156"/>
    </row>
    <row r="103" spans="2:11" s="181" customFormat="1" ht="16" customHeight="1" x14ac:dyDescent="0.3">
      <c r="B103" s="239"/>
      <c r="C103" s="224"/>
      <c r="D103" s="224"/>
      <c r="E103" s="225"/>
      <c r="F103" s="225"/>
      <c r="G103" s="171" t="s">
        <v>39</v>
      </c>
      <c r="H103" s="172">
        <v>0.59134932302999998</v>
      </c>
      <c r="I103" s="172">
        <v>0.50264692458000004</v>
      </c>
      <c r="J103" s="224"/>
      <c r="K103" s="156"/>
    </row>
    <row r="104" spans="2:11" s="181" customFormat="1" ht="16" customHeight="1" x14ac:dyDescent="0.3">
      <c r="B104" s="238" t="s">
        <v>37</v>
      </c>
      <c r="C104" s="232">
        <v>43572</v>
      </c>
      <c r="D104" s="232">
        <v>43585</v>
      </c>
      <c r="E104" s="227">
        <v>570</v>
      </c>
      <c r="F104" s="227">
        <v>484.5</v>
      </c>
      <c r="G104" s="164" t="s">
        <v>38</v>
      </c>
      <c r="H104" s="180">
        <v>0.31655626796000003</v>
      </c>
      <c r="I104" s="180">
        <v>0.26907282777000002</v>
      </c>
      <c r="J104" s="226">
        <v>44061</v>
      </c>
      <c r="K104" s="156"/>
    </row>
    <row r="105" spans="2:11" s="181" customFormat="1" ht="16" customHeight="1" x14ac:dyDescent="0.3">
      <c r="B105" s="238"/>
      <c r="C105" s="232"/>
      <c r="D105" s="232"/>
      <c r="E105" s="227"/>
      <c r="F105" s="227"/>
      <c r="G105" s="164" t="s">
        <v>39</v>
      </c>
      <c r="H105" s="180">
        <v>0.34821189475999997</v>
      </c>
      <c r="I105" s="180">
        <v>0.29598011054000001</v>
      </c>
      <c r="J105" s="226"/>
      <c r="K105" s="156"/>
    </row>
    <row r="106" spans="2:11" s="181" customFormat="1" ht="16" customHeight="1" x14ac:dyDescent="0.3">
      <c r="B106" s="239" t="s">
        <v>37</v>
      </c>
      <c r="C106" s="224">
        <v>43511</v>
      </c>
      <c r="D106" s="224">
        <v>43524</v>
      </c>
      <c r="E106" s="225">
        <v>700</v>
      </c>
      <c r="F106" s="225">
        <v>595</v>
      </c>
      <c r="G106" s="171" t="s">
        <v>38</v>
      </c>
      <c r="H106" s="172">
        <v>0.38875331152999998</v>
      </c>
      <c r="I106" s="172">
        <v>0.33044031480000002</v>
      </c>
      <c r="J106" s="231">
        <v>44061</v>
      </c>
      <c r="K106" s="156"/>
    </row>
    <row r="107" spans="2:11" s="181" customFormat="1" ht="16" customHeight="1" x14ac:dyDescent="0.3">
      <c r="B107" s="251"/>
      <c r="C107" s="224"/>
      <c r="D107" s="224"/>
      <c r="E107" s="225"/>
      <c r="F107" s="225"/>
      <c r="G107" s="171" t="s">
        <v>39</v>
      </c>
      <c r="H107" s="172">
        <v>0.42762864269</v>
      </c>
      <c r="I107" s="172">
        <v>0.36348434627999998</v>
      </c>
      <c r="J107" s="224"/>
      <c r="K107" s="156"/>
    </row>
    <row r="108" spans="2:11" s="181" customFormat="1" x14ac:dyDescent="0.3">
      <c r="B108" s="178"/>
      <c r="C108" s="178"/>
      <c r="D108" s="178"/>
      <c r="E108" s="178"/>
      <c r="F108" s="178"/>
      <c r="G108" s="178"/>
      <c r="H108" s="178"/>
      <c r="I108" s="179"/>
      <c r="J108" s="178"/>
      <c r="K108" s="156"/>
    </row>
    <row r="109" spans="2:11" s="181" customFormat="1" x14ac:dyDescent="0.3">
      <c r="B109" s="228">
        <v>2018</v>
      </c>
      <c r="C109" s="228" t="s">
        <v>34</v>
      </c>
      <c r="D109" s="228" t="s">
        <v>35</v>
      </c>
      <c r="E109" s="228" t="s">
        <v>192</v>
      </c>
      <c r="F109" s="228" t="s">
        <v>186</v>
      </c>
      <c r="G109" s="228" t="s">
        <v>41</v>
      </c>
      <c r="H109" s="228" t="s">
        <v>187</v>
      </c>
      <c r="I109" s="228" t="s">
        <v>188</v>
      </c>
      <c r="J109" s="228" t="s">
        <v>36</v>
      </c>
      <c r="K109" s="156"/>
    </row>
    <row r="110" spans="2:11" s="181" customFormat="1" ht="28.5" customHeight="1" x14ac:dyDescent="0.3">
      <c r="B110" s="229"/>
      <c r="C110" s="229"/>
      <c r="D110" s="229"/>
      <c r="E110" s="229"/>
      <c r="F110" s="229"/>
      <c r="G110" s="229"/>
      <c r="H110" s="229"/>
      <c r="I110" s="229"/>
      <c r="J110" s="229"/>
      <c r="K110" s="156"/>
    </row>
    <row r="111" spans="2:11" s="181" customFormat="1" ht="16" customHeight="1" x14ac:dyDescent="0.3">
      <c r="B111" s="250" t="s">
        <v>40</v>
      </c>
      <c r="C111" s="232">
        <v>43566</v>
      </c>
      <c r="D111" s="232">
        <v>43566</v>
      </c>
      <c r="E111" s="227">
        <v>2468.6999999999998</v>
      </c>
      <c r="F111" s="227">
        <v>2468.6999999999998</v>
      </c>
      <c r="G111" s="164" t="s">
        <v>38</v>
      </c>
      <c r="H111" s="182">
        <v>1.3710129451999999</v>
      </c>
      <c r="I111" s="182">
        <v>1.3710129451999999</v>
      </c>
      <c r="J111" s="226">
        <v>43816</v>
      </c>
      <c r="K111" s="156"/>
    </row>
    <row r="112" spans="2:11" s="181" customFormat="1" ht="16" customHeight="1" x14ac:dyDescent="0.3">
      <c r="B112" s="238"/>
      <c r="C112" s="232"/>
      <c r="D112" s="232"/>
      <c r="E112" s="227"/>
      <c r="F112" s="227"/>
      <c r="G112" s="164" t="s">
        <v>39</v>
      </c>
      <c r="H112" s="182">
        <v>1.50811423972</v>
      </c>
      <c r="I112" s="182">
        <v>1.50811423972</v>
      </c>
      <c r="J112" s="226"/>
      <c r="K112" s="156"/>
    </row>
    <row r="113" spans="2:11" s="181" customFormat="1" ht="16" customHeight="1" x14ac:dyDescent="0.3">
      <c r="B113" s="239" t="s">
        <v>37</v>
      </c>
      <c r="C113" s="240">
        <v>43438</v>
      </c>
      <c r="D113" s="240">
        <v>43451</v>
      </c>
      <c r="E113" s="245">
        <v>1350</v>
      </c>
      <c r="F113" s="245">
        <v>1147.5</v>
      </c>
      <c r="G113" s="177" t="s">
        <v>38</v>
      </c>
      <c r="H113" s="183">
        <v>0.74973852938999996</v>
      </c>
      <c r="I113" s="183">
        <v>0.63727774997999997</v>
      </c>
      <c r="J113" s="243">
        <v>43816</v>
      </c>
      <c r="K113" s="156"/>
    </row>
    <row r="114" spans="2:11" s="181" customFormat="1" ht="16" customHeight="1" x14ac:dyDescent="0.3">
      <c r="B114" s="239"/>
      <c r="C114" s="240"/>
      <c r="D114" s="240"/>
      <c r="E114" s="245"/>
      <c r="F114" s="245"/>
      <c r="G114" s="177" t="s">
        <v>39</v>
      </c>
      <c r="H114" s="183">
        <v>0.82471238232999999</v>
      </c>
      <c r="I114" s="183">
        <v>0.70100552498000002</v>
      </c>
      <c r="J114" s="243"/>
      <c r="K114" s="156"/>
    </row>
    <row r="115" spans="2:11" s="181" customFormat="1" ht="16" customHeight="1" x14ac:dyDescent="0.3">
      <c r="B115" s="236" t="s">
        <v>37</v>
      </c>
      <c r="C115" s="232">
        <v>43348</v>
      </c>
      <c r="D115" s="232">
        <v>43360</v>
      </c>
      <c r="E115" s="227">
        <v>2800</v>
      </c>
      <c r="F115" s="227">
        <v>2380</v>
      </c>
      <c r="G115" s="166" t="s">
        <v>38</v>
      </c>
      <c r="H115" s="182">
        <v>1.5550132461499999</v>
      </c>
      <c r="I115" s="182">
        <v>1.3217612592300001</v>
      </c>
      <c r="J115" s="226">
        <v>43697</v>
      </c>
      <c r="K115" s="156"/>
    </row>
    <row r="116" spans="2:11" s="181" customFormat="1" ht="16" customHeight="1" x14ac:dyDescent="0.3">
      <c r="B116" s="236"/>
      <c r="C116" s="232"/>
      <c r="D116" s="232"/>
      <c r="E116" s="227"/>
      <c r="F116" s="227"/>
      <c r="G116" s="166" t="s">
        <v>39</v>
      </c>
      <c r="H116" s="182">
        <v>1.71051457077</v>
      </c>
      <c r="I116" s="182">
        <v>1.4539373851499999</v>
      </c>
      <c r="J116" s="226"/>
      <c r="K116" s="156"/>
    </row>
    <row r="117" spans="2:11" s="181" customFormat="1" ht="16" customHeight="1" x14ac:dyDescent="0.3">
      <c r="B117" s="239" t="s">
        <v>37</v>
      </c>
      <c r="C117" s="240">
        <v>43269</v>
      </c>
      <c r="D117" s="240">
        <v>43280</v>
      </c>
      <c r="E117" s="245">
        <v>400</v>
      </c>
      <c r="F117" s="245">
        <v>340</v>
      </c>
      <c r="G117" s="177" t="s">
        <v>38</v>
      </c>
      <c r="H117" s="183">
        <v>0.22214474945000001</v>
      </c>
      <c r="I117" s="183">
        <v>0.18882303703</v>
      </c>
      <c r="J117" s="243">
        <v>43697</v>
      </c>
      <c r="K117" s="156"/>
    </row>
    <row r="118" spans="2:11" s="181" customFormat="1" ht="16" customHeight="1" x14ac:dyDescent="0.3">
      <c r="B118" s="247"/>
      <c r="C118" s="248"/>
      <c r="D118" s="248"/>
      <c r="E118" s="249"/>
      <c r="F118" s="249"/>
      <c r="G118" s="184" t="s">
        <v>39</v>
      </c>
      <c r="H118" s="185">
        <v>0.24435922438999999</v>
      </c>
      <c r="I118" s="185">
        <v>0.20770534072999999</v>
      </c>
      <c r="J118" s="247"/>
      <c r="K118" s="156"/>
    </row>
    <row r="119" spans="2:11" s="181" customFormat="1" x14ac:dyDescent="0.3">
      <c r="B119" s="246"/>
      <c r="C119" s="246"/>
      <c r="D119" s="246"/>
      <c r="E119" s="246"/>
      <c r="F119" s="246"/>
      <c r="G119" s="246"/>
      <c r="H119" s="246"/>
      <c r="I119" s="246"/>
      <c r="J119" s="246"/>
      <c r="K119" s="156"/>
    </row>
    <row r="120" spans="2:11" s="181" customFormat="1" x14ac:dyDescent="0.3">
      <c r="B120" s="228">
        <v>2017</v>
      </c>
      <c r="C120" s="228" t="s">
        <v>34</v>
      </c>
      <c r="D120" s="228" t="s">
        <v>35</v>
      </c>
      <c r="E120" s="228" t="s">
        <v>192</v>
      </c>
      <c r="F120" s="228" t="s">
        <v>186</v>
      </c>
      <c r="G120" s="228" t="s">
        <v>41</v>
      </c>
      <c r="H120" s="228" t="s">
        <v>187</v>
      </c>
      <c r="I120" s="228" t="s">
        <v>188</v>
      </c>
      <c r="J120" s="228" t="s">
        <v>36</v>
      </c>
      <c r="K120" s="156"/>
    </row>
    <row r="121" spans="2:11" s="181" customFormat="1" ht="28.5" customHeight="1" x14ac:dyDescent="0.3">
      <c r="B121" s="229"/>
      <c r="C121" s="229"/>
      <c r="D121" s="229"/>
      <c r="E121" s="229"/>
      <c r="F121" s="229"/>
      <c r="G121" s="229"/>
      <c r="H121" s="229"/>
      <c r="I121" s="229"/>
      <c r="J121" s="229"/>
      <c r="K121" s="156"/>
    </row>
    <row r="122" spans="2:11" s="181" customFormat="1" ht="16" customHeight="1" x14ac:dyDescent="0.3">
      <c r="B122" s="244" t="s">
        <v>40</v>
      </c>
      <c r="C122" s="240">
        <v>43202</v>
      </c>
      <c r="D122" s="240">
        <v>43202</v>
      </c>
      <c r="E122" s="245">
        <v>2191.9</v>
      </c>
      <c r="F122" s="245">
        <v>2191.9</v>
      </c>
      <c r="G122" s="177" t="s">
        <v>38</v>
      </c>
      <c r="H122" s="183">
        <v>1.2172770028378261</v>
      </c>
      <c r="I122" s="183">
        <v>1.2172770028378261</v>
      </c>
      <c r="J122" s="243">
        <v>43445</v>
      </c>
      <c r="K122" s="156"/>
    </row>
    <row r="123" spans="2:11" s="181" customFormat="1" ht="16" customHeight="1" x14ac:dyDescent="0.3">
      <c r="B123" s="239"/>
      <c r="C123" s="240"/>
      <c r="D123" s="240"/>
      <c r="E123" s="245"/>
      <c r="F123" s="245"/>
      <c r="G123" s="177" t="s">
        <v>39</v>
      </c>
      <c r="H123" s="183">
        <v>1.3390047031296248</v>
      </c>
      <c r="I123" s="183">
        <v>1.3390047031296248</v>
      </c>
      <c r="J123" s="239"/>
      <c r="K123" s="156"/>
    </row>
    <row r="124" spans="2:11" s="181" customFormat="1" ht="16" customHeight="1" x14ac:dyDescent="0.3">
      <c r="B124" s="236" t="s">
        <v>37</v>
      </c>
      <c r="C124" s="232">
        <v>43083</v>
      </c>
      <c r="D124" s="232">
        <v>43095</v>
      </c>
      <c r="E124" s="227">
        <v>1486.63888944</v>
      </c>
      <c r="F124" s="227">
        <v>1263.6430560199999</v>
      </c>
      <c r="G124" s="166" t="s">
        <v>38</v>
      </c>
      <c r="H124" s="167">
        <v>0.82562255904000004</v>
      </c>
      <c r="I124" s="167">
        <v>0.70177917517999999</v>
      </c>
      <c r="J124" s="226">
        <v>43333</v>
      </c>
      <c r="K124" s="156"/>
    </row>
    <row r="125" spans="2:11" s="181" customFormat="1" ht="16" customHeight="1" x14ac:dyDescent="0.3">
      <c r="B125" s="236"/>
      <c r="C125" s="232"/>
      <c r="D125" s="232"/>
      <c r="E125" s="227"/>
      <c r="F125" s="227"/>
      <c r="G125" s="166" t="s">
        <v>39</v>
      </c>
      <c r="H125" s="167">
        <v>0.90818481495000003</v>
      </c>
      <c r="I125" s="167">
        <v>0.77195709270000001</v>
      </c>
      <c r="J125" s="238"/>
      <c r="K125" s="156"/>
    </row>
    <row r="126" spans="2:11" s="181" customFormat="1" ht="16" customHeight="1" x14ac:dyDescent="0.3">
      <c r="B126" s="239" t="s">
        <v>37</v>
      </c>
      <c r="C126" s="240">
        <v>42996</v>
      </c>
      <c r="D126" s="240">
        <v>43007</v>
      </c>
      <c r="E126" s="241">
        <v>305</v>
      </c>
      <c r="F126" s="242">
        <v>259.3</v>
      </c>
      <c r="G126" s="177" t="s">
        <v>38</v>
      </c>
      <c r="H126" s="183">
        <v>0.16938500000000001</v>
      </c>
      <c r="I126" s="183">
        <v>0.14397799999999999</v>
      </c>
      <c r="J126" s="243">
        <v>43333</v>
      </c>
      <c r="K126" s="156"/>
    </row>
    <row r="127" spans="2:11" s="181" customFormat="1" ht="16" customHeight="1" x14ac:dyDescent="0.3">
      <c r="B127" s="239"/>
      <c r="C127" s="240"/>
      <c r="D127" s="240"/>
      <c r="E127" s="241"/>
      <c r="F127" s="242"/>
      <c r="G127" s="177" t="s">
        <v>39</v>
      </c>
      <c r="H127" s="183">
        <v>0.18632399999999999</v>
      </c>
      <c r="I127" s="183">
        <v>0.15837499999999999</v>
      </c>
      <c r="J127" s="239"/>
      <c r="K127" s="156"/>
    </row>
    <row r="128" spans="2:11" s="181" customFormat="1" ht="16" customHeight="1" x14ac:dyDescent="0.3">
      <c r="B128" s="236" t="s">
        <v>37</v>
      </c>
      <c r="C128" s="232">
        <v>42905</v>
      </c>
      <c r="D128" s="232">
        <v>42916</v>
      </c>
      <c r="E128" s="227">
        <v>95</v>
      </c>
      <c r="F128" s="227">
        <v>80.75</v>
      </c>
      <c r="G128" s="166" t="s">
        <v>38</v>
      </c>
      <c r="H128" s="167">
        <v>5.2759357229999998E-2</v>
      </c>
      <c r="I128" s="167">
        <v>4.4845453649999999E-2</v>
      </c>
      <c r="J128" s="226">
        <v>43333</v>
      </c>
      <c r="K128" s="156"/>
    </row>
    <row r="129" spans="2:10" ht="16" customHeight="1" x14ac:dyDescent="0.3">
      <c r="B129" s="236"/>
      <c r="C129" s="232"/>
      <c r="D129" s="232"/>
      <c r="E129" s="227"/>
      <c r="F129" s="227"/>
      <c r="G129" s="166" t="s">
        <v>39</v>
      </c>
      <c r="H129" s="167">
        <v>5.8035292959999998E-2</v>
      </c>
      <c r="I129" s="167">
        <v>4.932999901E-2</v>
      </c>
      <c r="J129" s="238"/>
    </row>
    <row r="130" spans="2:10" ht="16" customHeight="1" x14ac:dyDescent="0.3">
      <c r="B130" s="239" t="s">
        <v>37</v>
      </c>
      <c r="C130" s="240">
        <v>42814</v>
      </c>
      <c r="D130" s="240">
        <v>42825</v>
      </c>
      <c r="E130" s="241">
        <v>350</v>
      </c>
      <c r="F130" s="242">
        <v>297.5</v>
      </c>
      <c r="G130" s="177" t="s">
        <v>38</v>
      </c>
      <c r="H130" s="183">
        <v>0.19437657928999999</v>
      </c>
      <c r="I130" s="183">
        <v>0.16522009239999999</v>
      </c>
      <c r="J130" s="243">
        <v>43333</v>
      </c>
    </row>
    <row r="131" spans="2:10" ht="16" customHeight="1" x14ac:dyDescent="0.3">
      <c r="B131" s="239"/>
      <c r="C131" s="240"/>
      <c r="D131" s="240"/>
      <c r="E131" s="241"/>
      <c r="F131" s="242"/>
      <c r="G131" s="177" t="s">
        <v>39</v>
      </c>
      <c r="H131" s="183">
        <v>0.21381423722000001</v>
      </c>
      <c r="I131" s="183">
        <v>0.18174210163999999</v>
      </c>
      <c r="J131" s="239"/>
    </row>
    <row r="132" spans="2:10" ht="16" customHeight="1" x14ac:dyDescent="0.3">
      <c r="B132" s="236" t="s">
        <v>37</v>
      </c>
      <c r="C132" s="232">
        <v>42779</v>
      </c>
      <c r="D132" s="232">
        <v>42790</v>
      </c>
      <c r="E132" s="237">
        <v>180</v>
      </c>
      <c r="F132" s="237">
        <v>153</v>
      </c>
      <c r="G132" s="166" t="s">
        <v>38</v>
      </c>
      <c r="H132" s="182">
        <v>9.9965097909999995E-2</v>
      </c>
      <c r="I132" s="182">
        <v>8.497033323E-2</v>
      </c>
      <c r="J132" s="226">
        <v>43333</v>
      </c>
    </row>
    <row r="133" spans="2:10" ht="16" customHeight="1" x14ac:dyDescent="0.3">
      <c r="B133" s="236"/>
      <c r="C133" s="232"/>
      <c r="D133" s="232"/>
      <c r="E133" s="237"/>
      <c r="F133" s="237"/>
      <c r="G133" s="166" t="s">
        <v>39</v>
      </c>
      <c r="H133" s="182">
        <v>0.10996160770000001</v>
      </c>
      <c r="I133" s="182">
        <v>9.346736655E-2</v>
      </c>
      <c r="J133" s="238"/>
    </row>
    <row r="134" spans="2:10" x14ac:dyDescent="0.3">
      <c r="B134" s="163"/>
      <c r="C134" s="163"/>
      <c r="D134" s="163"/>
      <c r="E134" s="163"/>
      <c r="F134" s="163"/>
      <c r="G134" s="163"/>
      <c r="H134" s="163"/>
      <c r="I134" s="163"/>
      <c r="J134" s="163"/>
    </row>
    <row r="135" spans="2:10" x14ac:dyDescent="0.3">
      <c r="B135" s="228">
        <v>2016</v>
      </c>
      <c r="C135" s="228" t="s">
        <v>34</v>
      </c>
      <c r="D135" s="228" t="s">
        <v>35</v>
      </c>
      <c r="E135" s="228" t="s">
        <v>192</v>
      </c>
      <c r="F135" s="228" t="s">
        <v>186</v>
      </c>
      <c r="G135" s="228" t="s">
        <v>41</v>
      </c>
      <c r="H135" s="228" t="s">
        <v>187</v>
      </c>
      <c r="I135" s="228" t="s">
        <v>188</v>
      </c>
      <c r="J135" s="228" t="s">
        <v>36</v>
      </c>
    </row>
    <row r="136" spans="2:10" ht="28.5" customHeight="1" x14ac:dyDescent="0.3">
      <c r="B136" s="229"/>
      <c r="C136" s="229"/>
      <c r="D136" s="229"/>
      <c r="E136" s="229"/>
      <c r="F136" s="229"/>
      <c r="G136" s="229"/>
      <c r="H136" s="229"/>
      <c r="I136" s="229"/>
      <c r="J136" s="229"/>
    </row>
    <row r="137" spans="2:10" ht="16" customHeight="1" x14ac:dyDescent="0.3">
      <c r="B137" s="230" t="s">
        <v>40</v>
      </c>
      <c r="C137" s="231">
        <v>42851</v>
      </c>
      <c r="D137" s="231">
        <v>42851</v>
      </c>
      <c r="E137" s="225">
        <v>1913.9867990599998</v>
      </c>
      <c r="F137" s="225">
        <v>1913.9867990599998</v>
      </c>
      <c r="G137" s="171" t="s">
        <v>38</v>
      </c>
      <c r="H137" s="172">
        <v>1.0629548766300001</v>
      </c>
      <c r="I137" s="172">
        <v>1.0629548766300001</v>
      </c>
      <c r="J137" s="224">
        <v>43082</v>
      </c>
    </row>
    <row r="138" spans="2:10" ht="16" customHeight="1" x14ac:dyDescent="0.3">
      <c r="B138" s="224"/>
      <c r="C138" s="231"/>
      <c r="D138" s="231"/>
      <c r="E138" s="225"/>
      <c r="F138" s="225"/>
      <c r="G138" s="171" t="s">
        <v>39</v>
      </c>
      <c r="H138" s="172">
        <v>1.1692503643000001</v>
      </c>
      <c r="I138" s="172">
        <v>1.1692503643000001</v>
      </c>
      <c r="J138" s="224"/>
    </row>
    <row r="139" spans="2:10" ht="16" customHeight="1" x14ac:dyDescent="0.3">
      <c r="B139" s="236" t="s">
        <v>37</v>
      </c>
      <c r="C139" s="232">
        <v>42723</v>
      </c>
      <c r="D139" s="232">
        <v>42734</v>
      </c>
      <c r="E139" s="227">
        <v>604.14499999999998</v>
      </c>
      <c r="F139" s="227">
        <v>513.52324999999996</v>
      </c>
      <c r="G139" s="166" t="s">
        <v>38</v>
      </c>
      <c r="H139" s="167">
        <v>0.33551896714000001</v>
      </c>
      <c r="I139" s="167">
        <v>0.28519112207000002</v>
      </c>
      <c r="J139" s="226">
        <v>43082</v>
      </c>
    </row>
    <row r="140" spans="2:10" ht="16" customHeight="1" x14ac:dyDescent="0.3">
      <c r="B140" s="236"/>
      <c r="C140" s="232"/>
      <c r="D140" s="232"/>
      <c r="E140" s="227"/>
      <c r="F140" s="227"/>
      <c r="G140" s="166" t="s">
        <v>39</v>
      </c>
      <c r="H140" s="167">
        <v>0.36907086384999999</v>
      </c>
      <c r="I140" s="167">
        <v>0.31371023427</v>
      </c>
      <c r="J140" s="226"/>
    </row>
    <row r="141" spans="2:10" ht="16" customHeight="1" x14ac:dyDescent="0.3">
      <c r="B141" s="224" t="s">
        <v>37</v>
      </c>
      <c r="C141" s="224">
        <v>42632</v>
      </c>
      <c r="D141" s="224">
        <v>42643</v>
      </c>
      <c r="E141" s="225">
        <v>650</v>
      </c>
      <c r="F141" s="225">
        <v>552.5</v>
      </c>
      <c r="G141" s="171" t="s">
        <v>38</v>
      </c>
      <c r="H141" s="172">
        <v>0.36098516293999999</v>
      </c>
      <c r="I141" s="172">
        <v>0.30683738849999997</v>
      </c>
      <c r="J141" s="224">
        <v>42969</v>
      </c>
    </row>
    <row r="142" spans="2:10" ht="16" customHeight="1" x14ac:dyDescent="0.3">
      <c r="B142" s="224"/>
      <c r="C142" s="224"/>
      <c r="D142" s="224"/>
      <c r="E142" s="225"/>
      <c r="F142" s="225"/>
      <c r="G142" s="171" t="s">
        <v>39</v>
      </c>
      <c r="H142" s="172">
        <v>0.39708367923999999</v>
      </c>
      <c r="I142" s="172">
        <v>0.33752112735000001</v>
      </c>
      <c r="J142" s="224"/>
    </row>
    <row r="143" spans="2:10" ht="16" customHeight="1" x14ac:dyDescent="0.3">
      <c r="B143" s="236" t="s">
        <v>37</v>
      </c>
      <c r="C143" s="232">
        <v>42538</v>
      </c>
      <c r="D143" s="232">
        <v>42551</v>
      </c>
      <c r="E143" s="227">
        <v>161</v>
      </c>
      <c r="F143" s="227">
        <v>136.85</v>
      </c>
      <c r="G143" s="166" t="s">
        <v>38</v>
      </c>
      <c r="H143" s="167">
        <v>8.9413248050000005E-2</v>
      </c>
      <c r="I143" s="167">
        <v>7.6001260840000001E-2</v>
      </c>
      <c r="J143" s="226">
        <v>42969</v>
      </c>
    </row>
    <row r="144" spans="2:10" ht="16" customHeight="1" x14ac:dyDescent="0.3">
      <c r="B144" s="236"/>
      <c r="C144" s="232"/>
      <c r="D144" s="232"/>
      <c r="E144" s="227"/>
      <c r="F144" s="227"/>
      <c r="G144" s="166" t="s">
        <v>39</v>
      </c>
      <c r="H144" s="167">
        <v>9.8354572850000002E-2</v>
      </c>
      <c r="I144" s="167">
        <v>8.3601386920000006E-2</v>
      </c>
      <c r="J144" s="226"/>
    </row>
    <row r="145" spans="2:10" ht="16" customHeight="1" x14ac:dyDescent="0.3">
      <c r="B145" s="224" t="s">
        <v>37</v>
      </c>
      <c r="C145" s="224">
        <v>42478</v>
      </c>
      <c r="D145" s="224">
        <v>42489</v>
      </c>
      <c r="E145" s="225">
        <v>220</v>
      </c>
      <c r="F145" s="225">
        <v>187</v>
      </c>
      <c r="G145" s="171" t="s">
        <v>38</v>
      </c>
      <c r="H145" s="172">
        <v>0.12217959361</v>
      </c>
      <c r="I145" s="172">
        <v>0.10385265456999999</v>
      </c>
      <c r="J145" s="224">
        <v>42969</v>
      </c>
    </row>
    <row r="146" spans="2:10" ht="16" customHeight="1" x14ac:dyDescent="0.3">
      <c r="B146" s="224"/>
      <c r="C146" s="224"/>
      <c r="D146" s="224"/>
      <c r="E146" s="225"/>
      <c r="F146" s="225"/>
      <c r="G146" s="171" t="s">
        <v>39</v>
      </c>
      <c r="H146" s="172">
        <v>0.13439755297</v>
      </c>
      <c r="I146" s="172">
        <v>0.11423792003</v>
      </c>
      <c r="J146" s="224"/>
    </row>
    <row r="147" spans="2:10" ht="16" customHeight="1" x14ac:dyDescent="0.3">
      <c r="B147" s="236" t="s">
        <v>37</v>
      </c>
      <c r="C147" s="232">
        <v>42447</v>
      </c>
      <c r="D147" s="232">
        <v>42460</v>
      </c>
      <c r="E147" s="227">
        <v>337</v>
      </c>
      <c r="F147" s="227">
        <v>286.45</v>
      </c>
      <c r="G147" s="166" t="s">
        <v>38</v>
      </c>
      <c r="H147" s="167">
        <v>0.18715692294</v>
      </c>
      <c r="I147" s="167">
        <v>0.15908338450000001</v>
      </c>
      <c r="J147" s="226">
        <v>42969</v>
      </c>
    </row>
    <row r="148" spans="2:10" ht="16" customHeight="1" x14ac:dyDescent="0.3">
      <c r="B148" s="236"/>
      <c r="C148" s="232"/>
      <c r="D148" s="232"/>
      <c r="E148" s="227"/>
      <c r="F148" s="227"/>
      <c r="G148" s="166" t="s">
        <v>39</v>
      </c>
      <c r="H148" s="167">
        <v>0.20587261524</v>
      </c>
      <c r="I148" s="167">
        <v>0.17499172295000001</v>
      </c>
      <c r="J148" s="226"/>
    </row>
    <row r="149" spans="2:10" ht="16" customHeight="1" x14ac:dyDescent="0.3">
      <c r="B149" s="224" t="s">
        <v>37</v>
      </c>
      <c r="C149" s="224">
        <v>42419</v>
      </c>
      <c r="D149" s="224">
        <v>42429</v>
      </c>
      <c r="E149" s="225">
        <v>200</v>
      </c>
      <c r="F149" s="225">
        <v>170</v>
      </c>
      <c r="G149" s="171" t="s">
        <v>38</v>
      </c>
      <c r="H149" s="172">
        <v>0.11107235782</v>
      </c>
      <c r="I149" s="172">
        <v>9.4411504150000006E-2</v>
      </c>
      <c r="J149" s="224">
        <v>42969</v>
      </c>
    </row>
    <row r="150" spans="2:10" ht="16" customHeight="1" x14ac:dyDescent="0.3">
      <c r="B150" s="224"/>
      <c r="C150" s="224"/>
      <c r="D150" s="224"/>
      <c r="E150" s="225"/>
      <c r="F150" s="225"/>
      <c r="G150" s="171" t="s">
        <v>39</v>
      </c>
      <c r="H150" s="172">
        <v>0.12217959361</v>
      </c>
      <c r="I150" s="172">
        <v>0.10385265456999999</v>
      </c>
      <c r="J150" s="224"/>
    </row>
    <row r="151" spans="2:10" x14ac:dyDescent="0.3">
      <c r="B151" s="186"/>
    </row>
    <row r="152" spans="2:10" x14ac:dyDescent="0.3">
      <c r="B152" s="228">
        <v>2015</v>
      </c>
      <c r="C152" s="228" t="s">
        <v>34</v>
      </c>
      <c r="D152" s="228" t="s">
        <v>35</v>
      </c>
      <c r="E152" s="228" t="s">
        <v>192</v>
      </c>
      <c r="F152" s="228" t="s">
        <v>186</v>
      </c>
      <c r="G152" s="228" t="s">
        <v>41</v>
      </c>
      <c r="H152" s="228" t="s">
        <v>187</v>
      </c>
      <c r="I152" s="228" t="s">
        <v>188</v>
      </c>
      <c r="J152" s="228" t="s">
        <v>36</v>
      </c>
    </row>
    <row r="153" spans="2:10" ht="28.5" customHeight="1" x14ac:dyDescent="0.3">
      <c r="B153" s="229"/>
      <c r="C153" s="229"/>
      <c r="D153" s="229"/>
      <c r="E153" s="229"/>
      <c r="F153" s="229"/>
      <c r="G153" s="229"/>
      <c r="H153" s="229"/>
      <c r="I153" s="229"/>
      <c r="J153" s="229"/>
    </row>
    <row r="154" spans="2:10" ht="16" customHeight="1" x14ac:dyDescent="0.3">
      <c r="B154" s="235" t="s">
        <v>40</v>
      </c>
      <c r="C154" s="232">
        <v>42488</v>
      </c>
      <c r="D154" s="232">
        <v>42488</v>
      </c>
      <c r="E154" s="227">
        <v>1287.2233853499999</v>
      </c>
      <c r="F154" s="227">
        <f>E154</f>
        <v>1287.2233853499999</v>
      </c>
      <c r="G154" s="166" t="s">
        <v>38</v>
      </c>
      <c r="H154" s="167">
        <v>0.71487468232182438</v>
      </c>
      <c r="I154" s="167">
        <v>0.71487468232182438</v>
      </c>
      <c r="J154" s="226">
        <v>42717</v>
      </c>
    </row>
    <row r="155" spans="2:10" ht="16" customHeight="1" x14ac:dyDescent="0.3">
      <c r="B155" s="233"/>
      <c r="C155" s="232"/>
      <c r="D155" s="232"/>
      <c r="E155" s="227"/>
      <c r="F155" s="227"/>
      <c r="G155" s="166" t="s">
        <v>39</v>
      </c>
      <c r="H155" s="167">
        <v>0.78636215055400682</v>
      </c>
      <c r="I155" s="167">
        <f>H155</f>
        <v>0.78636215055400682</v>
      </c>
      <c r="J155" s="226"/>
    </row>
    <row r="156" spans="2:10" ht="16" customHeight="1" x14ac:dyDescent="0.3">
      <c r="B156" s="234" t="s">
        <v>37</v>
      </c>
      <c r="C156" s="231">
        <v>42355</v>
      </c>
      <c r="D156" s="231">
        <v>42368</v>
      </c>
      <c r="E156" s="225">
        <v>302.89999999999998</v>
      </c>
      <c r="F156" s="225">
        <f>E156*0.85</f>
        <v>257.46499999999997</v>
      </c>
      <c r="G156" s="171" t="s">
        <v>38</v>
      </c>
      <c r="H156" s="172">
        <v>0.16823296997000001</v>
      </c>
      <c r="I156" s="172">
        <v>0.14299802448000001</v>
      </c>
      <c r="J156" s="224">
        <v>42717</v>
      </c>
    </row>
    <row r="157" spans="2:10" ht="16" customHeight="1" x14ac:dyDescent="0.3">
      <c r="B157" s="234"/>
      <c r="C157" s="231"/>
      <c r="D157" s="231"/>
      <c r="E157" s="225"/>
      <c r="F157" s="225"/>
      <c r="G157" s="171" t="s">
        <v>39</v>
      </c>
      <c r="H157" s="172">
        <v>0.18505626696999999</v>
      </c>
      <c r="I157" s="172">
        <v>0.15729782693</v>
      </c>
      <c r="J157" s="224"/>
    </row>
    <row r="158" spans="2:10" ht="16" customHeight="1" x14ac:dyDescent="0.3">
      <c r="B158" s="233" t="s">
        <v>37</v>
      </c>
      <c r="C158" s="232">
        <v>42327</v>
      </c>
      <c r="D158" s="232">
        <v>42338</v>
      </c>
      <c r="E158" s="227">
        <v>235</v>
      </c>
      <c r="F158" s="227">
        <f>E158*0.85</f>
        <v>199.75</v>
      </c>
      <c r="G158" s="166" t="s">
        <v>38</v>
      </c>
      <c r="H158" s="167">
        <v>0.13051002045000001</v>
      </c>
      <c r="I158" s="167">
        <v>0.110933517382</v>
      </c>
      <c r="J158" s="226">
        <v>42717</v>
      </c>
    </row>
    <row r="159" spans="2:10" ht="16" customHeight="1" x14ac:dyDescent="0.3">
      <c r="B159" s="233"/>
      <c r="C159" s="232"/>
      <c r="D159" s="232"/>
      <c r="E159" s="227"/>
      <c r="F159" s="227"/>
      <c r="G159" s="166" t="s">
        <v>39</v>
      </c>
      <c r="H159" s="167">
        <v>0.143561022495</v>
      </c>
      <c r="I159" s="167">
        <v>0.12202686912000001</v>
      </c>
      <c r="J159" s="226"/>
    </row>
    <row r="160" spans="2:10" ht="16" customHeight="1" x14ac:dyDescent="0.3">
      <c r="B160" s="234" t="s">
        <v>37</v>
      </c>
      <c r="C160" s="231">
        <v>42296</v>
      </c>
      <c r="D160" s="231">
        <v>42307</v>
      </c>
      <c r="E160" s="225">
        <v>88</v>
      </c>
      <c r="F160" s="225">
        <f>E160*0.85</f>
        <v>74.8</v>
      </c>
      <c r="G160" s="171" t="s">
        <v>38</v>
      </c>
      <c r="H160" s="172">
        <v>4.8871837445000003E-2</v>
      </c>
      <c r="I160" s="172">
        <v>4.1541061827999999E-2</v>
      </c>
      <c r="J160" s="224">
        <v>42717</v>
      </c>
    </row>
    <row r="161" spans="2:10" ht="16" customHeight="1" x14ac:dyDescent="0.3">
      <c r="B161" s="234"/>
      <c r="C161" s="231"/>
      <c r="D161" s="231"/>
      <c r="E161" s="225"/>
      <c r="F161" s="225"/>
      <c r="G161" s="171" t="s">
        <v>39</v>
      </c>
      <c r="H161" s="172">
        <v>5.3759021189999999E-2</v>
      </c>
      <c r="I161" s="172">
        <v>4.5695168011000001E-2</v>
      </c>
      <c r="J161" s="224"/>
    </row>
    <row r="162" spans="2:10" ht="16" customHeight="1" x14ac:dyDescent="0.3">
      <c r="B162" s="233" t="s">
        <v>37</v>
      </c>
      <c r="C162" s="232">
        <v>42265</v>
      </c>
      <c r="D162" s="232">
        <v>42277</v>
      </c>
      <c r="E162" s="227">
        <v>147</v>
      </c>
      <c r="F162" s="227">
        <f>E162*0.85</f>
        <v>124.95</v>
      </c>
      <c r="G162" s="166" t="s">
        <v>38</v>
      </c>
      <c r="H162" s="167">
        <v>8.1638183005000003E-2</v>
      </c>
      <c r="I162" s="167">
        <v>6.9392455554249999E-2</v>
      </c>
      <c r="J162" s="226">
        <v>42717</v>
      </c>
    </row>
    <row r="163" spans="2:10" ht="16" customHeight="1" x14ac:dyDescent="0.3">
      <c r="B163" s="233"/>
      <c r="C163" s="232"/>
      <c r="D163" s="232"/>
      <c r="E163" s="227"/>
      <c r="F163" s="227"/>
      <c r="G163" s="166" t="s">
        <v>39</v>
      </c>
      <c r="H163" s="167">
        <v>8.9802001305000004E-2</v>
      </c>
      <c r="I163" s="167">
        <v>7.633170110925E-2</v>
      </c>
      <c r="J163" s="226"/>
    </row>
    <row r="164" spans="2:10" ht="16" customHeight="1" x14ac:dyDescent="0.3">
      <c r="B164" s="234" t="s">
        <v>37</v>
      </c>
      <c r="C164" s="231">
        <v>42236</v>
      </c>
      <c r="D164" s="231">
        <v>42247</v>
      </c>
      <c r="E164" s="225">
        <v>237</v>
      </c>
      <c r="F164" s="225">
        <f>E164*0.85</f>
        <v>201.45</v>
      </c>
      <c r="G164" s="171" t="s">
        <v>38</v>
      </c>
      <c r="H164" s="172">
        <v>0.131620744028</v>
      </c>
      <c r="I164" s="172">
        <v>0.111877632423</v>
      </c>
      <c r="J164" s="224">
        <v>42605</v>
      </c>
    </row>
    <row r="165" spans="2:10" ht="16" customHeight="1" x14ac:dyDescent="0.3">
      <c r="B165" s="234"/>
      <c r="C165" s="231"/>
      <c r="D165" s="231"/>
      <c r="E165" s="225"/>
      <c r="F165" s="225"/>
      <c r="G165" s="171" t="s">
        <v>39</v>
      </c>
      <c r="H165" s="172">
        <v>0.14478281843099999</v>
      </c>
      <c r="I165" s="172">
        <v>0.123065395666</v>
      </c>
      <c r="J165" s="224"/>
    </row>
    <row r="166" spans="2:10" ht="16" customHeight="1" x14ac:dyDescent="0.3">
      <c r="B166" s="233" t="s">
        <v>37</v>
      </c>
      <c r="C166" s="232">
        <v>42205</v>
      </c>
      <c r="D166" s="232">
        <v>42216</v>
      </c>
      <c r="E166" s="227">
        <v>221</v>
      </c>
      <c r="F166" s="227">
        <v>187.85</v>
      </c>
      <c r="G166" s="166" t="s">
        <v>38</v>
      </c>
      <c r="H166" s="167">
        <v>0.122734955402</v>
      </c>
      <c r="I166" s="167">
        <v>0.104324712092</v>
      </c>
      <c r="J166" s="226">
        <v>42605</v>
      </c>
    </row>
    <row r="167" spans="2:10" ht="16" customHeight="1" x14ac:dyDescent="0.3">
      <c r="B167" s="233"/>
      <c r="C167" s="232"/>
      <c r="D167" s="232"/>
      <c r="E167" s="227"/>
      <c r="F167" s="227"/>
      <c r="G167" s="166" t="s">
        <v>39</v>
      </c>
      <c r="H167" s="167">
        <v>0.13500845094200001</v>
      </c>
      <c r="I167" s="167">
        <v>0.114757183301</v>
      </c>
      <c r="J167" s="226"/>
    </row>
    <row r="168" spans="2:10" ht="16" customHeight="1" x14ac:dyDescent="0.3">
      <c r="B168" s="234" t="s">
        <v>40</v>
      </c>
      <c r="C168" s="231">
        <v>42136</v>
      </c>
      <c r="D168" s="231">
        <v>42149</v>
      </c>
      <c r="E168" s="225">
        <v>270</v>
      </c>
      <c r="F168" s="225">
        <f>E168</f>
        <v>270</v>
      </c>
      <c r="G168" s="171" t="s">
        <v>38</v>
      </c>
      <c r="H168" s="172">
        <v>0.170178573168</v>
      </c>
      <c r="I168" s="172">
        <f>H168</f>
        <v>0.170178573168</v>
      </c>
      <c r="J168" s="224">
        <v>42605</v>
      </c>
    </row>
    <row r="169" spans="2:10" ht="16" customHeight="1" x14ac:dyDescent="0.3">
      <c r="B169" s="234"/>
      <c r="C169" s="231"/>
      <c r="D169" s="231"/>
      <c r="E169" s="225"/>
      <c r="F169" s="225"/>
      <c r="G169" s="171" t="s">
        <v>39</v>
      </c>
      <c r="H169" s="172">
        <v>0.18719643048500001</v>
      </c>
      <c r="I169" s="172">
        <f>H169</f>
        <v>0.18719643048500001</v>
      </c>
      <c r="J169" s="224"/>
    </row>
    <row r="170" spans="2:10" ht="16" customHeight="1" x14ac:dyDescent="0.3">
      <c r="B170" s="233" t="s">
        <v>37</v>
      </c>
      <c r="C170" s="232">
        <v>42136</v>
      </c>
      <c r="D170" s="232">
        <v>42149</v>
      </c>
      <c r="E170" s="227">
        <v>515</v>
      </c>
      <c r="F170" s="227">
        <v>437.75</v>
      </c>
      <c r="G170" s="166" t="s">
        <v>38</v>
      </c>
      <c r="H170" s="167">
        <v>0.32459987104400001</v>
      </c>
      <c r="I170" s="167">
        <v>0.27590989038800001</v>
      </c>
      <c r="J170" s="226">
        <v>42605</v>
      </c>
    </row>
    <row r="171" spans="2:10" ht="16" customHeight="1" x14ac:dyDescent="0.3">
      <c r="B171" s="233"/>
      <c r="C171" s="232"/>
      <c r="D171" s="232"/>
      <c r="E171" s="227"/>
      <c r="F171" s="227"/>
      <c r="G171" s="166" t="s">
        <v>39</v>
      </c>
      <c r="H171" s="167">
        <v>0.35705985814800001</v>
      </c>
      <c r="I171" s="167">
        <v>0.30350087942600001</v>
      </c>
      <c r="J171" s="226"/>
    </row>
    <row r="173" spans="2:10" x14ac:dyDescent="0.3">
      <c r="B173" s="228">
        <v>2014</v>
      </c>
      <c r="C173" s="228" t="s">
        <v>34</v>
      </c>
      <c r="D173" s="228" t="s">
        <v>35</v>
      </c>
      <c r="E173" s="228" t="s">
        <v>192</v>
      </c>
      <c r="F173" s="228" t="s">
        <v>186</v>
      </c>
      <c r="G173" s="228" t="s">
        <v>41</v>
      </c>
      <c r="H173" s="228" t="s">
        <v>187</v>
      </c>
      <c r="I173" s="228" t="s">
        <v>188</v>
      </c>
      <c r="J173" s="228" t="s">
        <v>36</v>
      </c>
    </row>
    <row r="174" spans="2:10" ht="28.5" customHeight="1" x14ac:dyDescent="0.3">
      <c r="B174" s="229"/>
      <c r="C174" s="229"/>
      <c r="D174" s="229"/>
      <c r="E174" s="229"/>
      <c r="F174" s="229"/>
      <c r="G174" s="229"/>
      <c r="H174" s="229"/>
      <c r="I174" s="229"/>
      <c r="J174" s="229"/>
    </row>
    <row r="175" spans="2:10" ht="16" customHeight="1" x14ac:dyDescent="0.3">
      <c r="B175" s="230" t="s">
        <v>40</v>
      </c>
      <c r="C175" s="231">
        <v>42103</v>
      </c>
      <c r="D175" s="231">
        <v>42103</v>
      </c>
      <c r="E175" s="225">
        <v>18.591869079999999</v>
      </c>
      <c r="F175" s="225">
        <v>18.591869079999999</v>
      </c>
      <c r="G175" s="171" t="s">
        <v>38</v>
      </c>
      <c r="H175" s="172">
        <v>1.5526054056999999E-2</v>
      </c>
      <c r="I175" s="172">
        <v>1.5526054056999999E-2</v>
      </c>
      <c r="J175" s="224">
        <v>42347</v>
      </c>
    </row>
    <row r="176" spans="2:10" ht="16" customHeight="1" x14ac:dyDescent="0.3">
      <c r="B176" s="224"/>
      <c r="C176" s="231"/>
      <c r="D176" s="231"/>
      <c r="E176" s="225"/>
      <c r="F176" s="225"/>
      <c r="G176" s="171" t="s">
        <v>39</v>
      </c>
      <c r="H176" s="172">
        <v>1.7078659462999999E-2</v>
      </c>
      <c r="I176" s="172">
        <v>1.7078659462999999E-2</v>
      </c>
      <c r="J176" s="224"/>
    </row>
    <row r="177" spans="2:10" ht="16" customHeight="1" x14ac:dyDescent="0.3">
      <c r="B177" s="226" t="s">
        <v>40</v>
      </c>
      <c r="C177" s="232">
        <v>42034</v>
      </c>
      <c r="D177" s="232">
        <v>42045</v>
      </c>
      <c r="E177" s="227">
        <f>2750-E179</f>
        <v>1894.595</v>
      </c>
      <c r="F177" s="227">
        <f>E177</f>
        <v>1894.595</v>
      </c>
      <c r="G177" s="166" t="s">
        <v>38</v>
      </c>
      <c r="H177" s="167">
        <f>2.296522661346-H179</f>
        <v>1.5821746733000002</v>
      </c>
      <c r="I177" s="167">
        <f>H177</f>
        <v>1.5821746733000002</v>
      </c>
      <c r="J177" s="226">
        <v>42347</v>
      </c>
    </row>
    <row r="178" spans="2:10" ht="16" customHeight="1" x14ac:dyDescent="0.3">
      <c r="B178" s="226"/>
      <c r="C178" s="232"/>
      <c r="D178" s="232"/>
      <c r="E178" s="227"/>
      <c r="F178" s="227"/>
      <c r="G178" s="166" t="s">
        <v>39</v>
      </c>
      <c r="H178" s="167">
        <f>2.52617492748-H180</f>
        <v>1.7403921406289999</v>
      </c>
      <c r="I178" s="167">
        <f>H178</f>
        <v>1.7403921406289999</v>
      </c>
      <c r="J178" s="226"/>
    </row>
    <row r="179" spans="2:10" ht="16" customHeight="1" x14ac:dyDescent="0.3">
      <c r="B179" s="224" t="s">
        <v>40</v>
      </c>
      <c r="C179" s="231">
        <v>42034</v>
      </c>
      <c r="D179" s="231">
        <v>42045</v>
      </c>
      <c r="E179" s="225">
        <v>855.40499999999997</v>
      </c>
      <c r="F179" s="225">
        <f>E179</f>
        <v>855.40499999999997</v>
      </c>
      <c r="G179" s="171" t="s">
        <v>38</v>
      </c>
      <c r="H179" s="172">
        <v>0.71434798804599997</v>
      </c>
      <c r="I179" s="172">
        <f>H179</f>
        <v>0.71434798804599997</v>
      </c>
      <c r="J179" s="224">
        <v>42167</v>
      </c>
    </row>
    <row r="180" spans="2:10" ht="16" customHeight="1" x14ac:dyDescent="0.3">
      <c r="B180" s="224"/>
      <c r="C180" s="231"/>
      <c r="D180" s="231"/>
      <c r="E180" s="225"/>
      <c r="F180" s="225"/>
      <c r="G180" s="171" t="s">
        <v>39</v>
      </c>
      <c r="H180" s="172">
        <v>0.785782786851</v>
      </c>
      <c r="I180" s="172">
        <f>H180</f>
        <v>0.785782786851</v>
      </c>
      <c r="J180" s="224"/>
    </row>
    <row r="181" spans="2:10" ht="16" customHeight="1" x14ac:dyDescent="0.3">
      <c r="B181" s="226" t="s">
        <v>37</v>
      </c>
      <c r="C181" s="232">
        <v>41991</v>
      </c>
      <c r="D181" s="232">
        <v>42003</v>
      </c>
      <c r="E181" s="227">
        <v>475.42899999999997</v>
      </c>
      <c r="F181" s="227">
        <v>404.11464999999998</v>
      </c>
      <c r="G181" s="166" t="s">
        <v>38</v>
      </c>
      <c r="H181" s="167">
        <v>0.397030353585</v>
      </c>
      <c r="I181" s="167">
        <v>0.33747580054699999</v>
      </c>
      <c r="J181" s="226">
        <v>42167</v>
      </c>
    </row>
    <row r="182" spans="2:10" ht="16" customHeight="1" x14ac:dyDescent="0.3">
      <c r="B182" s="226"/>
      <c r="C182" s="232"/>
      <c r="D182" s="232"/>
      <c r="E182" s="227"/>
      <c r="F182" s="227"/>
      <c r="G182" s="166" t="s">
        <v>39</v>
      </c>
      <c r="H182" s="167">
        <v>0.43673338894399999</v>
      </c>
      <c r="I182" s="167">
        <v>0.371223380602</v>
      </c>
      <c r="J182" s="226"/>
    </row>
    <row r="183" spans="2:10" ht="16" customHeight="1" x14ac:dyDescent="0.3">
      <c r="B183" s="224" t="s">
        <v>37</v>
      </c>
      <c r="C183" s="231">
        <v>41960</v>
      </c>
      <c r="D183" s="231">
        <v>41971</v>
      </c>
      <c r="E183" s="225">
        <v>463.24700000000001</v>
      </c>
      <c r="F183" s="225">
        <f>E183*0.85</f>
        <v>393.75995</v>
      </c>
      <c r="G183" s="171" t="s">
        <v>38</v>
      </c>
      <c r="H183" s="172">
        <v>0.386857175745</v>
      </c>
      <c r="I183" s="172">
        <v>0.32882859938300002</v>
      </c>
      <c r="J183" s="224">
        <v>42167</v>
      </c>
    </row>
    <row r="184" spans="2:10" ht="16" customHeight="1" x14ac:dyDescent="0.3">
      <c r="B184" s="224"/>
      <c r="C184" s="231"/>
      <c r="D184" s="231"/>
      <c r="E184" s="225"/>
      <c r="F184" s="225"/>
      <c r="G184" s="171" t="s">
        <v>39</v>
      </c>
      <c r="H184" s="172">
        <v>0.42554289332</v>
      </c>
      <c r="I184" s="172">
        <v>0.361711459322</v>
      </c>
      <c r="J184" s="224"/>
    </row>
    <row r="185" spans="2:10" ht="16" customHeight="1" x14ac:dyDescent="0.3">
      <c r="B185" s="226" t="s">
        <v>37</v>
      </c>
      <c r="C185" s="232">
        <v>41932</v>
      </c>
      <c r="D185" s="232">
        <v>41943</v>
      </c>
      <c r="E185" s="227">
        <v>305.77199999999999</v>
      </c>
      <c r="F185" s="227">
        <v>259.90620000000001</v>
      </c>
      <c r="G185" s="166" t="s">
        <v>38</v>
      </c>
      <c r="H185" s="167">
        <v>0.25534993716499998</v>
      </c>
      <c r="I185" s="167">
        <v>0.217047446591</v>
      </c>
      <c r="J185" s="226">
        <v>42167</v>
      </c>
    </row>
    <row r="186" spans="2:10" ht="16" customHeight="1" x14ac:dyDescent="0.3">
      <c r="B186" s="226"/>
      <c r="C186" s="232"/>
      <c r="D186" s="232"/>
      <c r="E186" s="227"/>
      <c r="F186" s="227"/>
      <c r="G186" s="166" t="s">
        <v>39</v>
      </c>
      <c r="H186" s="167">
        <v>0.28088493088200001</v>
      </c>
      <c r="I186" s="167">
        <v>0.23875219125</v>
      </c>
      <c r="J186" s="226"/>
    </row>
    <row r="187" spans="2:10" ht="16" customHeight="1" x14ac:dyDescent="0.3">
      <c r="B187" s="224" t="s">
        <v>37</v>
      </c>
      <c r="C187" s="231">
        <v>41901</v>
      </c>
      <c r="D187" s="231">
        <v>41912</v>
      </c>
      <c r="E187" s="225">
        <v>250.167</v>
      </c>
      <c r="F187" s="225">
        <v>212.64195000000001</v>
      </c>
      <c r="G187" s="171" t="s">
        <v>38</v>
      </c>
      <c r="H187" s="172">
        <v>0.208914248952</v>
      </c>
      <c r="I187" s="172">
        <v>0.17757711161</v>
      </c>
      <c r="J187" s="224">
        <v>41992</v>
      </c>
    </row>
    <row r="188" spans="2:10" ht="16" customHeight="1" x14ac:dyDescent="0.3">
      <c r="B188" s="224"/>
      <c r="C188" s="231"/>
      <c r="D188" s="231"/>
      <c r="E188" s="225"/>
      <c r="F188" s="225"/>
      <c r="G188" s="171" t="s">
        <v>39</v>
      </c>
      <c r="H188" s="172">
        <v>0.22980567384799999</v>
      </c>
      <c r="I188" s="172">
        <v>0.19533482277100001</v>
      </c>
      <c r="J188" s="224"/>
    </row>
    <row r="189" spans="2:10" ht="16" customHeight="1" x14ac:dyDescent="0.3">
      <c r="B189" s="226" t="s">
        <v>37</v>
      </c>
      <c r="C189" s="232">
        <v>41869</v>
      </c>
      <c r="D189" s="232">
        <v>41880</v>
      </c>
      <c r="E189" s="227">
        <v>299.38499999999999</v>
      </c>
      <c r="F189" s="227">
        <f>E189*0.85</f>
        <v>254.47725</v>
      </c>
      <c r="G189" s="166" t="s">
        <v>38</v>
      </c>
      <c r="H189" s="167">
        <v>0.25001615889700002</v>
      </c>
      <c r="I189" s="167">
        <v>0.212513735063</v>
      </c>
      <c r="J189" s="226">
        <v>41992</v>
      </c>
    </row>
    <row r="190" spans="2:10" ht="16" customHeight="1" x14ac:dyDescent="0.3">
      <c r="B190" s="226"/>
      <c r="C190" s="232"/>
      <c r="D190" s="232"/>
      <c r="E190" s="227"/>
      <c r="F190" s="227"/>
      <c r="G190" s="166" t="s">
        <v>39</v>
      </c>
      <c r="H190" s="167">
        <v>0.27501777478599998</v>
      </c>
      <c r="I190" s="167">
        <v>0.23376510856800001</v>
      </c>
      <c r="J190" s="226"/>
    </row>
    <row r="191" spans="2:10" ht="16" customHeight="1" x14ac:dyDescent="0.3">
      <c r="B191" s="224" t="s">
        <v>37</v>
      </c>
      <c r="C191" s="231">
        <v>41838</v>
      </c>
      <c r="D191" s="231">
        <v>41851</v>
      </c>
      <c r="E191" s="225">
        <v>298</v>
      </c>
      <c r="F191" s="225">
        <v>253.3</v>
      </c>
      <c r="G191" s="171" t="s">
        <v>38</v>
      </c>
      <c r="H191" s="172">
        <v>0.248859546574</v>
      </c>
      <c r="I191" s="172">
        <v>0.21153061458799999</v>
      </c>
      <c r="J191" s="224">
        <v>41992</v>
      </c>
    </row>
    <row r="192" spans="2:10" ht="16" customHeight="1" x14ac:dyDescent="0.3">
      <c r="B192" s="224"/>
      <c r="C192" s="231"/>
      <c r="D192" s="231"/>
      <c r="E192" s="225"/>
      <c r="F192" s="225"/>
      <c r="G192" s="171" t="s">
        <v>39</v>
      </c>
      <c r="H192" s="172">
        <v>0.27374550123199998</v>
      </c>
      <c r="I192" s="172">
        <v>0.232683676048</v>
      </c>
      <c r="J192" s="224"/>
    </row>
    <row r="194" spans="2:10" x14ac:dyDescent="0.3">
      <c r="B194" s="228">
        <v>2013</v>
      </c>
      <c r="C194" s="228" t="s">
        <v>34</v>
      </c>
      <c r="D194" s="228" t="s">
        <v>35</v>
      </c>
      <c r="E194" s="228" t="s">
        <v>192</v>
      </c>
      <c r="F194" s="228" t="s">
        <v>186</v>
      </c>
      <c r="G194" s="228" t="s">
        <v>41</v>
      </c>
      <c r="H194" s="228" t="s">
        <v>187</v>
      </c>
      <c r="I194" s="228" t="s">
        <v>188</v>
      </c>
      <c r="J194" s="228" t="s">
        <v>36</v>
      </c>
    </row>
    <row r="195" spans="2:10" ht="28.5" customHeight="1" x14ac:dyDescent="0.3">
      <c r="B195" s="229"/>
      <c r="C195" s="229"/>
      <c r="D195" s="229"/>
      <c r="E195" s="229"/>
      <c r="F195" s="229"/>
      <c r="G195" s="229"/>
      <c r="H195" s="229"/>
      <c r="I195" s="229"/>
      <c r="J195" s="229"/>
    </row>
    <row r="196" spans="2:10" ht="16" customHeight="1" x14ac:dyDescent="0.3">
      <c r="B196" s="230" t="s">
        <v>40</v>
      </c>
      <c r="C196" s="231">
        <v>41752</v>
      </c>
      <c r="D196" s="231">
        <v>41752</v>
      </c>
      <c r="E196" s="225">
        <v>132.53856647999999</v>
      </c>
      <c r="F196" s="225">
        <v>132.53856647999999</v>
      </c>
      <c r="G196" s="171" t="s">
        <v>38</v>
      </c>
      <c r="H196" s="172">
        <v>0.110682844154</v>
      </c>
      <c r="I196" s="172">
        <v>0.110682844154</v>
      </c>
      <c r="J196" s="224">
        <v>41786</v>
      </c>
    </row>
    <row r="197" spans="2:10" ht="16" customHeight="1" x14ac:dyDescent="0.3">
      <c r="B197" s="224"/>
      <c r="C197" s="231"/>
      <c r="D197" s="224"/>
      <c r="E197" s="225"/>
      <c r="F197" s="225"/>
      <c r="G197" s="171" t="s">
        <v>39</v>
      </c>
      <c r="H197" s="172">
        <v>0.121751128569</v>
      </c>
      <c r="I197" s="172">
        <v>0.121751128569</v>
      </c>
      <c r="J197" s="224"/>
    </row>
    <row r="198" spans="2:10" ht="16" customHeight="1" x14ac:dyDescent="0.3">
      <c r="B198" s="226" t="s">
        <v>40</v>
      </c>
      <c r="C198" s="232">
        <v>41695</v>
      </c>
      <c r="D198" s="232">
        <v>41708</v>
      </c>
      <c r="E198" s="227">
        <v>1043</v>
      </c>
      <c r="F198" s="227">
        <v>1043</v>
      </c>
      <c r="G198" s="166" t="s">
        <v>38</v>
      </c>
      <c r="H198" s="167">
        <v>0.87100841301200005</v>
      </c>
      <c r="I198" s="167">
        <f>H198</f>
        <v>0.87100841301200005</v>
      </c>
      <c r="J198" s="226">
        <v>41725</v>
      </c>
    </row>
    <row r="199" spans="2:10" ht="16" customHeight="1" x14ac:dyDescent="0.3">
      <c r="B199" s="226"/>
      <c r="C199" s="232"/>
      <c r="D199" s="226"/>
      <c r="E199" s="227"/>
      <c r="F199" s="227"/>
      <c r="G199" s="166" t="s">
        <v>39</v>
      </c>
      <c r="H199" s="167">
        <v>0.95810925431299998</v>
      </c>
      <c r="I199" s="167">
        <f>H199</f>
        <v>0.95810925431299998</v>
      </c>
      <c r="J199" s="226"/>
    </row>
    <row r="200" spans="2:10" ht="16" customHeight="1" x14ac:dyDescent="0.3">
      <c r="B200" s="224" t="s">
        <v>37</v>
      </c>
      <c r="C200" s="224">
        <v>41626</v>
      </c>
      <c r="D200" s="224">
        <v>41638</v>
      </c>
      <c r="E200" s="225">
        <v>760</v>
      </c>
      <c r="F200" s="225">
        <v>646</v>
      </c>
      <c r="G200" s="171" t="s">
        <v>38</v>
      </c>
      <c r="H200" s="172">
        <v>0.63467535368100003</v>
      </c>
      <c r="I200" s="172">
        <v>0.539474050629</v>
      </c>
      <c r="J200" s="224">
        <v>41684</v>
      </c>
    </row>
    <row r="201" spans="2:10" ht="16" customHeight="1" x14ac:dyDescent="0.3">
      <c r="B201" s="224"/>
      <c r="C201" s="224"/>
      <c r="D201" s="224"/>
      <c r="E201" s="225"/>
      <c r="F201" s="225"/>
      <c r="G201" s="171" t="s">
        <v>39</v>
      </c>
      <c r="H201" s="172">
        <v>0.69814288904900001</v>
      </c>
      <c r="I201" s="172">
        <v>0.593421455692</v>
      </c>
      <c r="J201" s="224"/>
    </row>
    <row r="202" spans="2:10" ht="16" customHeight="1" x14ac:dyDescent="0.3">
      <c r="B202" s="226" t="s">
        <v>37</v>
      </c>
      <c r="C202" s="226">
        <v>41565</v>
      </c>
      <c r="D202" s="226">
        <v>41578</v>
      </c>
      <c r="E202" s="227">
        <v>538</v>
      </c>
      <c r="F202" s="227">
        <v>457.3</v>
      </c>
      <c r="G202" s="166" t="s">
        <v>38</v>
      </c>
      <c r="H202" s="167">
        <v>0.44928334247399998</v>
      </c>
      <c r="I202" s="167">
        <v>0.38189084110299998</v>
      </c>
      <c r="J202" s="226">
        <v>41604</v>
      </c>
    </row>
    <row r="203" spans="2:10" ht="16" customHeight="1" x14ac:dyDescent="0.3">
      <c r="B203" s="226"/>
      <c r="C203" s="226"/>
      <c r="D203" s="226"/>
      <c r="E203" s="227"/>
      <c r="F203" s="227"/>
      <c r="G203" s="166" t="s">
        <v>39</v>
      </c>
      <c r="H203" s="167">
        <v>0.49421167672100003</v>
      </c>
      <c r="I203" s="167">
        <v>0.42007992521300003</v>
      </c>
      <c r="J203" s="226"/>
    </row>
    <row r="204" spans="2:10" ht="16" customHeight="1" x14ac:dyDescent="0.3">
      <c r="B204" s="224" t="s">
        <v>40</v>
      </c>
      <c r="C204" s="224">
        <v>41565</v>
      </c>
      <c r="D204" s="224">
        <v>41578</v>
      </c>
      <c r="E204" s="225">
        <v>746</v>
      </c>
      <c r="F204" s="225">
        <f>E204</f>
        <v>746</v>
      </c>
      <c r="G204" s="171" t="s">
        <v>38</v>
      </c>
      <c r="H204" s="172">
        <v>0.62298396558699998</v>
      </c>
      <c r="I204" s="172">
        <f>H204</f>
        <v>0.62298396558699998</v>
      </c>
      <c r="J204" s="224">
        <v>41604</v>
      </c>
    </row>
    <row r="205" spans="2:10" ht="16" customHeight="1" x14ac:dyDescent="0.3">
      <c r="B205" s="224"/>
      <c r="C205" s="224"/>
      <c r="D205" s="224"/>
      <c r="E205" s="225"/>
      <c r="F205" s="225"/>
      <c r="G205" s="171" t="s">
        <v>39</v>
      </c>
      <c r="H205" s="172">
        <v>0.68528236214500005</v>
      </c>
      <c r="I205" s="172">
        <f>H205</f>
        <v>0.68528236214500005</v>
      </c>
      <c r="J205" s="224"/>
    </row>
    <row r="206" spans="2:10" ht="16" customHeight="1" x14ac:dyDescent="0.3">
      <c r="B206" s="226" t="s">
        <v>37</v>
      </c>
      <c r="C206" s="226">
        <v>41536</v>
      </c>
      <c r="D206" s="226">
        <v>41547</v>
      </c>
      <c r="E206" s="227">
        <v>220</v>
      </c>
      <c r="F206" s="227">
        <v>187</v>
      </c>
      <c r="G206" s="166" t="s">
        <v>38</v>
      </c>
      <c r="H206" s="167">
        <v>0.18372181290699999</v>
      </c>
      <c r="I206" s="167">
        <v>0.15616354097099999</v>
      </c>
      <c r="J206" s="226">
        <v>41604</v>
      </c>
    </row>
    <row r="207" spans="2:10" ht="16" customHeight="1" x14ac:dyDescent="0.3">
      <c r="B207" s="226"/>
      <c r="C207" s="226"/>
      <c r="D207" s="226"/>
      <c r="E207" s="227"/>
      <c r="F207" s="227"/>
      <c r="G207" s="166" t="s">
        <v>39</v>
      </c>
      <c r="H207" s="167">
        <v>0.202093994198</v>
      </c>
      <c r="I207" s="167">
        <v>0.17177989506899999</v>
      </c>
      <c r="J207" s="226"/>
    </row>
    <row r="208" spans="2:10" ht="16" customHeight="1" x14ac:dyDescent="0.3">
      <c r="B208" s="224" t="s">
        <v>37</v>
      </c>
      <c r="C208" s="224">
        <v>41505</v>
      </c>
      <c r="D208" s="224">
        <v>41516</v>
      </c>
      <c r="E208" s="225">
        <v>220</v>
      </c>
      <c r="F208" s="225">
        <v>187</v>
      </c>
      <c r="G208" s="171" t="s">
        <v>38</v>
      </c>
      <c r="H208" s="172">
        <v>0.18372181290699999</v>
      </c>
      <c r="I208" s="172">
        <v>0.15616354097099999</v>
      </c>
      <c r="J208" s="224">
        <v>41604</v>
      </c>
    </row>
    <row r="209" spans="2:10" ht="16" customHeight="1" x14ac:dyDescent="0.3">
      <c r="B209" s="224"/>
      <c r="C209" s="224"/>
      <c r="D209" s="224"/>
      <c r="E209" s="225"/>
      <c r="F209" s="225"/>
      <c r="G209" s="171" t="s">
        <v>39</v>
      </c>
      <c r="H209" s="172">
        <v>0.202093994198</v>
      </c>
      <c r="I209" s="172">
        <v>0.17177989506899999</v>
      </c>
      <c r="J209" s="224"/>
    </row>
    <row r="211" spans="2:10" x14ac:dyDescent="0.3">
      <c r="B211" s="228">
        <v>2012</v>
      </c>
      <c r="C211" s="228" t="s">
        <v>34</v>
      </c>
      <c r="D211" s="228" t="s">
        <v>35</v>
      </c>
      <c r="E211" s="228" t="s">
        <v>192</v>
      </c>
      <c r="F211" s="228" t="s">
        <v>186</v>
      </c>
      <c r="G211" s="228" t="s">
        <v>41</v>
      </c>
      <c r="H211" s="228" t="s">
        <v>187</v>
      </c>
      <c r="I211" s="228" t="s">
        <v>188</v>
      </c>
      <c r="J211" s="228" t="s">
        <v>36</v>
      </c>
    </row>
    <row r="212" spans="2:10" ht="28.5" customHeight="1" x14ac:dyDescent="0.3">
      <c r="B212" s="229"/>
      <c r="C212" s="229"/>
      <c r="D212" s="229"/>
      <c r="E212" s="229"/>
      <c r="F212" s="229"/>
      <c r="G212" s="229"/>
      <c r="H212" s="229"/>
      <c r="I212" s="229"/>
      <c r="J212" s="229"/>
    </row>
    <row r="213" spans="2:10" ht="16" customHeight="1" x14ac:dyDescent="0.3">
      <c r="B213" s="230" t="s">
        <v>40</v>
      </c>
      <c r="C213" s="231">
        <v>41380</v>
      </c>
      <c r="D213" s="224">
        <v>41380</v>
      </c>
      <c r="E213" s="225">
        <v>1498.8</v>
      </c>
      <c r="F213" s="225">
        <v>1498.8</v>
      </c>
      <c r="G213" s="171" t="s">
        <v>38</v>
      </c>
      <c r="H213" s="172">
        <v>1.25162</v>
      </c>
      <c r="I213" s="172">
        <v>1.25162</v>
      </c>
      <c r="J213" s="224">
        <v>41604</v>
      </c>
    </row>
    <row r="214" spans="2:10" ht="16" customHeight="1" x14ac:dyDescent="0.3">
      <c r="B214" s="224"/>
      <c r="C214" s="231"/>
      <c r="D214" s="224"/>
      <c r="E214" s="225"/>
      <c r="F214" s="225"/>
      <c r="G214" s="171" t="s">
        <v>39</v>
      </c>
      <c r="H214" s="172">
        <v>1.376782</v>
      </c>
      <c r="I214" s="172">
        <v>1.376782</v>
      </c>
      <c r="J214" s="224"/>
    </row>
    <row r="215" spans="2:10" ht="16" customHeight="1" x14ac:dyDescent="0.3">
      <c r="B215" s="226" t="s">
        <v>40</v>
      </c>
      <c r="C215" s="226">
        <v>41284</v>
      </c>
      <c r="D215" s="226">
        <v>41295</v>
      </c>
      <c r="E215" s="227">
        <v>1650</v>
      </c>
      <c r="F215" s="227">
        <f>E215</f>
        <v>1650</v>
      </c>
      <c r="G215" s="166" t="s">
        <v>38</v>
      </c>
      <c r="H215" s="167">
        <v>1.377913596807</v>
      </c>
      <c r="I215" s="167">
        <f>H215</f>
        <v>1.377913596807</v>
      </c>
      <c r="J215" s="226">
        <v>41323</v>
      </c>
    </row>
    <row r="216" spans="2:10" ht="16" customHeight="1" x14ac:dyDescent="0.3">
      <c r="B216" s="226"/>
      <c r="C216" s="226"/>
      <c r="D216" s="226"/>
      <c r="E216" s="227"/>
      <c r="F216" s="227"/>
      <c r="G216" s="166" t="s">
        <v>39</v>
      </c>
      <c r="H216" s="167">
        <v>1.5157049564880001</v>
      </c>
      <c r="I216" s="167">
        <f>H216</f>
        <v>1.5157049564880001</v>
      </c>
      <c r="J216" s="226"/>
    </row>
    <row r="217" spans="2:10" ht="16" customHeight="1" x14ac:dyDescent="0.3">
      <c r="B217" s="224" t="s">
        <v>40</v>
      </c>
      <c r="C217" s="224">
        <v>41218</v>
      </c>
      <c r="D217" s="224">
        <v>41236</v>
      </c>
      <c r="E217" s="225">
        <v>1122.5</v>
      </c>
      <c r="F217" s="225">
        <v>1122.5</v>
      </c>
      <c r="G217" s="171" t="s">
        <v>38</v>
      </c>
      <c r="H217" s="172">
        <v>0.93741699999999994</v>
      </c>
      <c r="I217" s="172">
        <v>0.93741699999999994</v>
      </c>
      <c r="J217" s="224">
        <v>41255</v>
      </c>
    </row>
    <row r="218" spans="2:10" ht="16" customHeight="1" x14ac:dyDescent="0.3">
      <c r="B218" s="224"/>
      <c r="C218" s="224"/>
      <c r="D218" s="224"/>
      <c r="E218" s="225"/>
      <c r="F218" s="225"/>
      <c r="G218" s="171" t="s">
        <v>39</v>
      </c>
      <c r="H218" s="172">
        <v>1.031158</v>
      </c>
      <c r="I218" s="172">
        <v>1.031158</v>
      </c>
      <c r="J218" s="224"/>
    </row>
    <row r="220" spans="2:10" x14ac:dyDescent="0.3">
      <c r="B220" s="228">
        <v>2011</v>
      </c>
      <c r="C220" s="228" t="s">
        <v>34</v>
      </c>
      <c r="D220" s="228" t="s">
        <v>35</v>
      </c>
      <c r="E220" s="228" t="s">
        <v>192</v>
      </c>
      <c r="F220" s="228" t="s">
        <v>186</v>
      </c>
      <c r="G220" s="228" t="s">
        <v>41</v>
      </c>
      <c r="H220" s="228" t="s">
        <v>187</v>
      </c>
      <c r="I220" s="228" t="s">
        <v>188</v>
      </c>
      <c r="J220" s="228" t="s">
        <v>36</v>
      </c>
    </row>
    <row r="221" spans="2:10" ht="28.5" customHeight="1" x14ac:dyDescent="0.3">
      <c r="B221" s="229"/>
      <c r="C221" s="229"/>
      <c r="D221" s="229"/>
      <c r="E221" s="229"/>
      <c r="F221" s="229"/>
      <c r="G221" s="229"/>
      <c r="H221" s="229"/>
      <c r="I221" s="229"/>
      <c r="J221" s="229"/>
    </row>
    <row r="222" spans="2:10" ht="16" customHeight="1" x14ac:dyDescent="0.3">
      <c r="B222" s="230" t="s">
        <v>40</v>
      </c>
      <c r="C222" s="231">
        <f>C224</f>
        <v>41010</v>
      </c>
      <c r="D222" s="224">
        <f>D224</f>
        <v>41010</v>
      </c>
      <c r="E222" s="225">
        <f>1953.028537-E224</f>
        <v>877.47853699999996</v>
      </c>
      <c r="F222" s="225">
        <f>E222</f>
        <v>877.47853699999996</v>
      </c>
      <c r="G222" s="171" t="s">
        <v>38</v>
      </c>
      <c r="H222" s="172">
        <v>0.73238635476500002</v>
      </c>
      <c r="I222" s="172">
        <f>H222</f>
        <v>0.73238635476500002</v>
      </c>
      <c r="J222" s="224">
        <v>41255</v>
      </c>
    </row>
    <row r="223" spans="2:10" ht="16" customHeight="1" x14ac:dyDescent="0.3">
      <c r="B223" s="224"/>
      <c r="C223" s="231"/>
      <c r="D223" s="224"/>
      <c r="E223" s="225"/>
      <c r="F223" s="225"/>
      <c r="G223" s="171" t="s">
        <v>39</v>
      </c>
      <c r="H223" s="172">
        <v>0.80562499024199996</v>
      </c>
      <c r="I223" s="172">
        <f>H223</f>
        <v>0.80562499024199996</v>
      </c>
      <c r="J223" s="224"/>
    </row>
    <row r="224" spans="2:10" ht="16" customHeight="1" x14ac:dyDescent="0.3">
      <c r="B224" s="226" t="s">
        <v>40</v>
      </c>
      <c r="C224" s="226">
        <v>41010</v>
      </c>
      <c r="D224" s="226">
        <f>C224</f>
        <v>41010</v>
      </c>
      <c r="E224" s="227">
        <v>1075.55</v>
      </c>
      <c r="F224" s="227">
        <f>E224</f>
        <v>1075.55</v>
      </c>
      <c r="G224" s="166" t="s">
        <v>38</v>
      </c>
      <c r="H224" s="167">
        <v>0.897706451061</v>
      </c>
      <c r="I224" s="167">
        <f>H224</f>
        <v>0.897706451061</v>
      </c>
      <c r="J224" s="226">
        <v>41031</v>
      </c>
    </row>
    <row r="225" spans="2:10" ht="16" customHeight="1" x14ac:dyDescent="0.3">
      <c r="B225" s="226"/>
      <c r="C225" s="226"/>
      <c r="D225" s="226"/>
      <c r="E225" s="227"/>
      <c r="F225" s="227"/>
      <c r="G225" s="166" t="s">
        <v>39</v>
      </c>
      <c r="H225" s="167">
        <v>0.98747709616699997</v>
      </c>
      <c r="I225" s="167">
        <f>H225</f>
        <v>0.98747709616699997</v>
      </c>
      <c r="J225" s="226"/>
    </row>
    <row r="226" spans="2:10" ht="16" customHeight="1" x14ac:dyDescent="0.3">
      <c r="B226" s="224" t="s">
        <v>37</v>
      </c>
      <c r="C226" s="224">
        <v>40889</v>
      </c>
      <c r="D226" s="224">
        <v>40906</v>
      </c>
      <c r="E226" s="225">
        <v>617</v>
      </c>
      <c r="F226" s="225">
        <f>E226*0.85</f>
        <v>524.44999999999993</v>
      </c>
      <c r="G226" s="171" t="s">
        <v>38</v>
      </c>
      <c r="H226" s="172">
        <v>0.51496556222500001</v>
      </c>
      <c r="I226" s="172">
        <v>0.43772</v>
      </c>
      <c r="J226" s="224">
        <v>41031</v>
      </c>
    </row>
    <row r="227" spans="2:10" ht="16" customHeight="1" x14ac:dyDescent="0.3">
      <c r="B227" s="224"/>
      <c r="C227" s="224"/>
      <c r="D227" s="224"/>
      <c r="E227" s="225"/>
      <c r="F227" s="225"/>
      <c r="G227" s="171" t="s">
        <v>39</v>
      </c>
      <c r="H227" s="172">
        <v>0.56646211844700001</v>
      </c>
      <c r="I227" s="172">
        <v>0.48149199999999998</v>
      </c>
      <c r="J227" s="224"/>
    </row>
    <row r="228" spans="2:10" ht="16" customHeight="1" x14ac:dyDescent="0.3">
      <c r="B228" s="226" t="s">
        <v>40</v>
      </c>
      <c r="C228" s="226">
        <v>40799</v>
      </c>
      <c r="D228" s="226">
        <v>40816</v>
      </c>
      <c r="E228" s="227">
        <v>382.4</v>
      </c>
      <c r="F228" s="227">
        <v>382.4</v>
      </c>
      <c r="G228" s="166" t="s">
        <v>38</v>
      </c>
      <c r="H228" s="167">
        <v>0.31905871769600003</v>
      </c>
      <c r="I228" s="167">
        <v>0.31905800000000001</v>
      </c>
      <c r="J228" s="226">
        <v>40850</v>
      </c>
    </row>
    <row r="229" spans="2:10" ht="16" customHeight="1" x14ac:dyDescent="0.3">
      <c r="B229" s="226"/>
      <c r="C229" s="226"/>
      <c r="D229" s="226"/>
      <c r="E229" s="227"/>
      <c r="F229" s="227"/>
      <c r="G229" s="166" t="s">
        <v>39</v>
      </c>
      <c r="H229" s="167">
        <v>0.35096458946600001</v>
      </c>
      <c r="I229" s="167">
        <v>0.350964</v>
      </c>
      <c r="J229" s="226"/>
    </row>
    <row r="230" spans="2:10" ht="16" customHeight="1" x14ac:dyDescent="0.3">
      <c r="B230" s="224" t="s">
        <v>37</v>
      </c>
      <c r="C230" s="224">
        <v>40799</v>
      </c>
      <c r="D230" s="224">
        <v>40816</v>
      </c>
      <c r="E230" s="225">
        <v>1250</v>
      </c>
      <c r="F230" s="225">
        <v>1062.5</v>
      </c>
      <c r="G230" s="171" t="s">
        <v>38</v>
      </c>
      <c r="H230" s="172">
        <v>1.042948214228</v>
      </c>
      <c r="I230" s="172">
        <v>0.88650499999999999</v>
      </c>
      <c r="J230" s="224">
        <v>40850</v>
      </c>
    </row>
    <row r="231" spans="2:10" ht="16" customHeight="1" x14ac:dyDescent="0.3">
      <c r="B231" s="224"/>
      <c r="C231" s="224"/>
      <c r="D231" s="224"/>
      <c r="E231" s="225"/>
      <c r="F231" s="225"/>
      <c r="G231" s="171" t="s">
        <v>39</v>
      </c>
      <c r="H231" s="172">
        <v>1.1472430356500001</v>
      </c>
      <c r="I231" s="172">
        <v>0.97515600000000002</v>
      </c>
      <c r="J231" s="224"/>
    </row>
  </sheetData>
  <mergeCells count="506">
    <mergeCell ref="B8:J8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H21:H22"/>
    <mergeCell ref="I21:I22"/>
    <mergeCell ref="J21:J22"/>
    <mergeCell ref="B36:B37"/>
    <mergeCell ref="C36:C37"/>
    <mergeCell ref="D36:D37"/>
    <mergeCell ref="E36:E37"/>
    <mergeCell ref="F36:F37"/>
    <mergeCell ref="G36:G37"/>
    <mergeCell ref="H36:H37"/>
    <mergeCell ref="B21:B22"/>
    <mergeCell ref="C21:C22"/>
    <mergeCell ref="D21:D22"/>
    <mergeCell ref="E21:E22"/>
    <mergeCell ref="F21:F22"/>
    <mergeCell ref="G21:G22"/>
    <mergeCell ref="I36:I37"/>
    <mergeCell ref="J36:J3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B57:B58"/>
    <mergeCell ref="C57:C58"/>
    <mergeCell ref="D57:D58"/>
    <mergeCell ref="E57:E58"/>
    <mergeCell ref="F57:F58"/>
    <mergeCell ref="G57:G58"/>
    <mergeCell ref="H57:H58"/>
    <mergeCell ref="I57:I58"/>
    <mergeCell ref="J57:J58"/>
    <mergeCell ref="H68:H69"/>
    <mergeCell ref="I68:I69"/>
    <mergeCell ref="J68:J69"/>
    <mergeCell ref="B79:B80"/>
    <mergeCell ref="C79:C80"/>
    <mergeCell ref="D79:D80"/>
    <mergeCell ref="E79:E80"/>
    <mergeCell ref="F79:F80"/>
    <mergeCell ref="G79:G80"/>
    <mergeCell ref="H79:H80"/>
    <mergeCell ref="B68:B69"/>
    <mergeCell ref="C68:C69"/>
    <mergeCell ref="D68:D69"/>
    <mergeCell ref="E68:E69"/>
    <mergeCell ref="F68:F69"/>
    <mergeCell ref="G68:G69"/>
    <mergeCell ref="B87:B88"/>
    <mergeCell ref="C87:C88"/>
    <mergeCell ref="D87:D88"/>
    <mergeCell ref="E87:E88"/>
    <mergeCell ref="F87:F88"/>
    <mergeCell ref="J87:J88"/>
    <mergeCell ref="I79:I80"/>
    <mergeCell ref="J79:J80"/>
    <mergeCell ref="B85:B86"/>
    <mergeCell ref="C85:C86"/>
    <mergeCell ref="D85:D86"/>
    <mergeCell ref="E85:E86"/>
    <mergeCell ref="F85:F86"/>
    <mergeCell ref="J85:J86"/>
    <mergeCell ref="B91:B92"/>
    <mergeCell ref="C91:C92"/>
    <mergeCell ref="D91:D92"/>
    <mergeCell ref="E91:E92"/>
    <mergeCell ref="F91:F92"/>
    <mergeCell ref="J91:J92"/>
    <mergeCell ref="B89:B90"/>
    <mergeCell ref="C89:C90"/>
    <mergeCell ref="D89:D90"/>
    <mergeCell ref="E89:E90"/>
    <mergeCell ref="F89:F90"/>
    <mergeCell ref="J89:J90"/>
    <mergeCell ref="B98:B99"/>
    <mergeCell ref="C98:C99"/>
    <mergeCell ref="D98:D99"/>
    <mergeCell ref="E98:E99"/>
    <mergeCell ref="F98:F99"/>
    <mergeCell ref="J98:J99"/>
    <mergeCell ref="H94:H95"/>
    <mergeCell ref="I94:I95"/>
    <mergeCell ref="J94:J95"/>
    <mergeCell ref="B96:B97"/>
    <mergeCell ref="C96:C97"/>
    <mergeCell ref="D96:D97"/>
    <mergeCell ref="E96:E97"/>
    <mergeCell ref="F96:F97"/>
    <mergeCell ref="J96:J97"/>
    <mergeCell ref="B94:B95"/>
    <mergeCell ref="C94:C95"/>
    <mergeCell ref="D94:D95"/>
    <mergeCell ref="E94:E95"/>
    <mergeCell ref="F94:F95"/>
    <mergeCell ref="G94:G95"/>
    <mergeCell ref="B102:B103"/>
    <mergeCell ref="C102:C103"/>
    <mergeCell ref="D102:D103"/>
    <mergeCell ref="E102:E103"/>
    <mergeCell ref="F102:F103"/>
    <mergeCell ref="J102:J103"/>
    <mergeCell ref="B100:B101"/>
    <mergeCell ref="C100:C101"/>
    <mergeCell ref="D100:D101"/>
    <mergeCell ref="E100:E101"/>
    <mergeCell ref="F100:F101"/>
    <mergeCell ref="J100:J101"/>
    <mergeCell ref="B106:B107"/>
    <mergeCell ref="C106:C107"/>
    <mergeCell ref="D106:D107"/>
    <mergeCell ref="E106:E107"/>
    <mergeCell ref="F106:F107"/>
    <mergeCell ref="J106:J107"/>
    <mergeCell ref="B104:B105"/>
    <mergeCell ref="C104:C105"/>
    <mergeCell ref="D104:D105"/>
    <mergeCell ref="E104:E105"/>
    <mergeCell ref="F104:F105"/>
    <mergeCell ref="J104:J105"/>
    <mergeCell ref="B113:B114"/>
    <mergeCell ref="C113:C114"/>
    <mergeCell ref="D113:D114"/>
    <mergeCell ref="E113:E114"/>
    <mergeCell ref="F113:F114"/>
    <mergeCell ref="J113:J114"/>
    <mergeCell ref="H109:H110"/>
    <mergeCell ref="I109:I110"/>
    <mergeCell ref="J109:J110"/>
    <mergeCell ref="B111:B112"/>
    <mergeCell ref="C111:C112"/>
    <mergeCell ref="D111:D112"/>
    <mergeCell ref="E111:E112"/>
    <mergeCell ref="F111:F112"/>
    <mergeCell ref="J111:J112"/>
    <mergeCell ref="B109:B110"/>
    <mergeCell ref="C109:C110"/>
    <mergeCell ref="D109:D110"/>
    <mergeCell ref="E109:E110"/>
    <mergeCell ref="F109:F110"/>
    <mergeCell ref="G109:G110"/>
    <mergeCell ref="B117:B118"/>
    <mergeCell ref="C117:C118"/>
    <mergeCell ref="D117:D118"/>
    <mergeCell ref="E117:E118"/>
    <mergeCell ref="F117:F118"/>
    <mergeCell ref="J117:J118"/>
    <mergeCell ref="B115:B116"/>
    <mergeCell ref="C115:C116"/>
    <mergeCell ref="D115:D116"/>
    <mergeCell ref="E115:E116"/>
    <mergeCell ref="F115:F116"/>
    <mergeCell ref="J115:J116"/>
    <mergeCell ref="B119:J119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J121"/>
    <mergeCell ref="B124:B125"/>
    <mergeCell ref="C124:C125"/>
    <mergeCell ref="D124:D125"/>
    <mergeCell ref="E124:E125"/>
    <mergeCell ref="F124:F125"/>
    <mergeCell ref="J124:J125"/>
    <mergeCell ref="B122:B123"/>
    <mergeCell ref="C122:C123"/>
    <mergeCell ref="D122:D123"/>
    <mergeCell ref="E122:E123"/>
    <mergeCell ref="F122:F123"/>
    <mergeCell ref="J122:J123"/>
    <mergeCell ref="B128:B129"/>
    <mergeCell ref="C128:C129"/>
    <mergeCell ref="D128:D129"/>
    <mergeCell ref="E128:E129"/>
    <mergeCell ref="F128:F129"/>
    <mergeCell ref="J128:J129"/>
    <mergeCell ref="B126:B127"/>
    <mergeCell ref="C126:C127"/>
    <mergeCell ref="D126:D127"/>
    <mergeCell ref="E126:E127"/>
    <mergeCell ref="F126:F127"/>
    <mergeCell ref="J126:J127"/>
    <mergeCell ref="B132:B133"/>
    <mergeCell ref="C132:C133"/>
    <mergeCell ref="D132:D133"/>
    <mergeCell ref="E132:E133"/>
    <mergeCell ref="F132:F133"/>
    <mergeCell ref="J132:J133"/>
    <mergeCell ref="B130:B131"/>
    <mergeCell ref="C130:C131"/>
    <mergeCell ref="D130:D131"/>
    <mergeCell ref="E130:E131"/>
    <mergeCell ref="F130:F131"/>
    <mergeCell ref="J130:J131"/>
    <mergeCell ref="H135:H136"/>
    <mergeCell ref="I135:I136"/>
    <mergeCell ref="J135:J136"/>
    <mergeCell ref="B137:B138"/>
    <mergeCell ref="C137:C138"/>
    <mergeCell ref="D137:D138"/>
    <mergeCell ref="E137:E138"/>
    <mergeCell ref="F137:F138"/>
    <mergeCell ref="J137:J138"/>
    <mergeCell ref="B135:B136"/>
    <mergeCell ref="C135:C136"/>
    <mergeCell ref="D135:D136"/>
    <mergeCell ref="E135:E136"/>
    <mergeCell ref="F135:F136"/>
    <mergeCell ref="G135:G136"/>
    <mergeCell ref="B141:B142"/>
    <mergeCell ref="C141:C142"/>
    <mergeCell ref="D141:D142"/>
    <mergeCell ref="E141:E142"/>
    <mergeCell ref="F141:F142"/>
    <mergeCell ref="J141:J142"/>
    <mergeCell ref="B139:B140"/>
    <mergeCell ref="C139:C140"/>
    <mergeCell ref="D139:D140"/>
    <mergeCell ref="E139:E140"/>
    <mergeCell ref="F139:F140"/>
    <mergeCell ref="J139:J140"/>
    <mergeCell ref="B145:B146"/>
    <mergeCell ref="C145:C146"/>
    <mergeCell ref="D145:D146"/>
    <mergeCell ref="E145:E146"/>
    <mergeCell ref="F145:F146"/>
    <mergeCell ref="J145:J146"/>
    <mergeCell ref="B143:B144"/>
    <mergeCell ref="C143:C144"/>
    <mergeCell ref="D143:D144"/>
    <mergeCell ref="E143:E144"/>
    <mergeCell ref="F143:F144"/>
    <mergeCell ref="J143:J144"/>
    <mergeCell ref="B149:B150"/>
    <mergeCell ref="C149:C150"/>
    <mergeCell ref="D149:D150"/>
    <mergeCell ref="E149:E150"/>
    <mergeCell ref="F149:F150"/>
    <mergeCell ref="J149:J150"/>
    <mergeCell ref="B147:B148"/>
    <mergeCell ref="C147:C148"/>
    <mergeCell ref="D147:D148"/>
    <mergeCell ref="E147:E148"/>
    <mergeCell ref="F147:F148"/>
    <mergeCell ref="J147:J148"/>
    <mergeCell ref="H152:H153"/>
    <mergeCell ref="I152:I153"/>
    <mergeCell ref="J152:J153"/>
    <mergeCell ref="B154:B155"/>
    <mergeCell ref="C154:C155"/>
    <mergeCell ref="D154:D155"/>
    <mergeCell ref="E154:E155"/>
    <mergeCell ref="F154:F155"/>
    <mergeCell ref="J154:J155"/>
    <mergeCell ref="B152:B153"/>
    <mergeCell ref="C152:C153"/>
    <mergeCell ref="D152:D153"/>
    <mergeCell ref="E152:E153"/>
    <mergeCell ref="F152:F153"/>
    <mergeCell ref="G152:G153"/>
    <mergeCell ref="B158:B159"/>
    <mergeCell ref="C158:C159"/>
    <mergeCell ref="D158:D159"/>
    <mergeCell ref="E158:E159"/>
    <mergeCell ref="F158:F159"/>
    <mergeCell ref="J158:J159"/>
    <mergeCell ref="B156:B157"/>
    <mergeCell ref="C156:C157"/>
    <mergeCell ref="D156:D157"/>
    <mergeCell ref="E156:E157"/>
    <mergeCell ref="F156:F157"/>
    <mergeCell ref="J156:J157"/>
    <mergeCell ref="B162:B163"/>
    <mergeCell ref="C162:C163"/>
    <mergeCell ref="D162:D163"/>
    <mergeCell ref="E162:E163"/>
    <mergeCell ref="F162:F163"/>
    <mergeCell ref="J162:J163"/>
    <mergeCell ref="B160:B161"/>
    <mergeCell ref="C160:C161"/>
    <mergeCell ref="D160:D161"/>
    <mergeCell ref="E160:E161"/>
    <mergeCell ref="F160:F161"/>
    <mergeCell ref="J160:J161"/>
    <mergeCell ref="B166:B167"/>
    <mergeCell ref="C166:C167"/>
    <mergeCell ref="D166:D167"/>
    <mergeCell ref="E166:E167"/>
    <mergeCell ref="F166:F167"/>
    <mergeCell ref="J166:J167"/>
    <mergeCell ref="B164:B165"/>
    <mergeCell ref="C164:C165"/>
    <mergeCell ref="D164:D165"/>
    <mergeCell ref="E164:E165"/>
    <mergeCell ref="F164:F165"/>
    <mergeCell ref="J164:J165"/>
    <mergeCell ref="B170:B171"/>
    <mergeCell ref="C170:C171"/>
    <mergeCell ref="D170:D171"/>
    <mergeCell ref="E170:E171"/>
    <mergeCell ref="F170:F171"/>
    <mergeCell ref="J170:J171"/>
    <mergeCell ref="B168:B169"/>
    <mergeCell ref="C168:C169"/>
    <mergeCell ref="D168:D169"/>
    <mergeCell ref="E168:E169"/>
    <mergeCell ref="F168:F169"/>
    <mergeCell ref="J168:J169"/>
    <mergeCell ref="H173:H174"/>
    <mergeCell ref="I173:I174"/>
    <mergeCell ref="J173:J174"/>
    <mergeCell ref="B175:B176"/>
    <mergeCell ref="C175:C176"/>
    <mergeCell ref="D175:D176"/>
    <mergeCell ref="E175:E176"/>
    <mergeCell ref="F175:F176"/>
    <mergeCell ref="J175:J176"/>
    <mergeCell ref="B173:B174"/>
    <mergeCell ref="C173:C174"/>
    <mergeCell ref="D173:D174"/>
    <mergeCell ref="E173:E174"/>
    <mergeCell ref="F173:F174"/>
    <mergeCell ref="G173:G174"/>
    <mergeCell ref="B179:B180"/>
    <mergeCell ref="C179:C180"/>
    <mergeCell ref="D179:D180"/>
    <mergeCell ref="E179:E180"/>
    <mergeCell ref="F179:F180"/>
    <mergeCell ref="J179:J180"/>
    <mergeCell ref="B177:B178"/>
    <mergeCell ref="C177:C178"/>
    <mergeCell ref="D177:D178"/>
    <mergeCell ref="E177:E178"/>
    <mergeCell ref="F177:F178"/>
    <mergeCell ref="J177:J178"/>
    <mergeCell ref="B183:B184"/>
    <mergeCell ref="C183:C184"/>
    <mergeCell ref="D183:D184"/>
    <mergeCell ref="E183:E184"/>
    <mergeCell ref="F183:F184"/>
    <mergeCell ref="J183:J184"/>
    <mergeCell ref="B181:B182"/>
    <mergeCell ref="C181:C182"/>
    <mergeCell ref="D181:D182"/>
    <mergeCell ref="E181:E182"/>
    <mergeCell ref="F181:F182"/>
    <mergeCell ref="J181:J182"/>
    <mergeCell ref="B187:B188"/>
    <mergeCell ref="C187:C188"/>
    <mergeCell ref="D187:D188"/>
    <mergeCell ref="E187:E188"/>
    <mergeCell ref="F187:F188"/>
    <mergeCell ref="J187:J188"/>
    <mergeCell ref="B185:B186"/>
    <mergeCell ref="C185:C186"/>
    <mergeCell ref="D185:D186"/>
    <mergeCell ref="E185:E186"/>
    <mergeCell ref="F185:F186"/>
    <mergeCell ref="J185:J186"/>
    <mergeCell ref="B191:B192"/>
    <mergeCell ref="C191:C192"/>
    <mergeCell ref="D191:D192"/>
    <mergeCell ref="E191:E192"/>
    <mergeCell ref="F191:F192"/>
    <mergeCell ref="J191:J192"/>
    <mergeCell ref="B189:B190"/>
    <mergeCell ref="C189:C190"/>
    <mergeCell ref="D189:D190"/>
    <mergeCell ref="E189:E190"/>
    <mergeCell ref="F189:F190"/>
    <mergeCell ref="J189:J190"/>
    <mergeCell ref="H194:H195"/>
    <mergeCell ref="I194:I195"/>
    <mergeCell ref="J194:J195"/>
    <mergeCell ref="B196:B197"/>
    <mergeCell ref="C196:C197"/>
    <mergeCell ref="D196:D197"/>
    <mergeCell ref="E196:E197"/>
    <mergeCell ref="F196:F197"/>
    <mergeCell ref="J196:J197"/>
    <mergeCell ref="B194:B195"/>
    <mergeCell ref="C194:C195"/>
    <mergeCell ref="D194:D195"/>
    <mergeCell ref="E194:E195"/>
    <mergeCell ref="F194:F195"/>
    <mergeCell ref="G194:G195"/>
    <mergeCell ref="B200:B201"/>
    <mergeCell ref="C200:C201"/>
    <mergeCell ref="D200:D201"/>
    <mergeCell ref="E200:E201"/>
    <mergeCell ref="F200:F201"/>
    <mergeCell ref="J200:J201"/>
    <mergeCell ref="B198:B199"/>
    <mergeCell ref="C198:C199"/>
    <mergeCell ref="D198:D199"/>
    <mergeCell ref="E198:E199"/>
    <mergeCell ref="F198:F199"/>
    <mergeCell ref="J198:J199"/>
    <mergeCell ref="B204:B205"/>
    <mergeCell ref="C204:C205"/>
    <mergeCell ref="D204:D205"/>
    <mergeCell ref="E204:E205"/>
    <mergeCell ref="F204:F205"/>
    <mergeCell ref="J204:J205"/>
    <mergeCell ref="B202:B203"/>
    <mergeCell ref="C202:C203"/>
    <mergeCell ref="D202:D203"/>
    <mergeCell ref="E202:E203"/>
    <mergeCell ref="F202:F203"/>
    <mergeCell ref="J202:J203"/>
    <mergeCell ref="B208:B209"/>
    <mergeCell ref="C208:C209"/>
    <mergeCell ref="D208:D209"/>
    <mergeCell ref="E208:E209"/>
    <mergeCell ref="F208:F209"/>
    <mergeCell ref="J208:J209"/>
    <mergeCell ref="B206:B207"/>
    <mergeCell ref="C206:C207"/>
    <mergeCell ref="D206:D207"/>
    <mergeCell ref="E206:E207"/>
    <mergeCell ref="F206:F207"/>
    <mergeCell ref="J206:J207"/>
    <mergeCell ref="H211:H212"/>
    <mergeCell ref="I211:I212"/>
    <mergeCell ref="J211:J212"/>
    <mergeCell ref="B213:B214"/>
    <mergeCell ref="C213:C214"/>
    <mergeCell ref="D213:D214"/>
    <mergeCell ref="E213:E214"/>
    <mergeCell ref="F213:F214"/>
    <mergeCell ref="J213:J214"/>
    <mergeCell ref="B211:B212"/>
    <mergeCell ref="C211:C212"/>
    <mergeCell ref="D211:D212"/>
    <mergeCell ref="E211:E212"/>
    <mergeCell ref="F211:F212"/>
    <mergeCell ref="G211:G212"/>
    <mergeCell ref="B217:B218"/>
    <mergeCell ref="C217:C218"/>
    <mergeCell ref="D217:D218"/>
    <mergeCell ref="E217:E218"/>
    <mergeCell ref="F217:F218"/>
    <mergeCell ref="J217:J218"/>
    <mergeCell ref="B215:B216"/>
    <mergeCell ref="C215:C216"/>
    <mergeCell ref="D215:D216"/>
    <mergeCell ref="E215:E216"/>
    <mergeCell ref="F215:F216"/>
    <mergeCell ref="J215:J216"/>
    <mergeCell ref="H220:H221"/>
    <mergeCell ref="I220:I221"/>
    <mergeCell ref="J220:J221"/>
    <mergeCell ref="B222:B223"/>
    <mergeCell ref="C222:C223"/>
    <mergeCell ref="D222:D223"/>
    <mergeCell ref="E222:E223"/>
    <mergeCell ref="F222:F223"/>
    <mergeCell ref="J222:J223"/>
    <mergeCell ref="B220:B221"/>
    <mergeCell ref="C220:C221"/>
    <mergeCell ref="D220:D221"/>
    <mergeCell ref="E220:E221"/>
    <mergeCell ref="F220:F221"/>
    <mergeCell ref="G220:G221"/>
    <mergeCell ref="B226:B227"/>
    <mergeCell ref="C226:C227"/>
    <mergeCell ref="D226:D227"/>
    <mergeCell ref="E226:E227"/>
    <mergeCell ref="F226:F227"/>
    <mergeCell ref="J226:J227"/>
    <mergeCell ref="B224:B225"/>
    <mergeCell ref="C224:C225"/>
    <mergeCell ref="D224:D225"/>
    <mergeCell ref="E224:E225"/>
    <mergeCell ref="F224:F225"/>
    <mergeCell ref="J224:J225"/>
    <mergeCell ref="B230:B231"/>
    <mergeCell ref="C230:C231"/>
    <mergeCell ref="D230:D231"/>
    <mergeCell ref="E230:E231"/>
    <mergeCell ref="F230:F231"/>
    <mergeCell ref="J230:J231"/>
    <mergeCell ref="B228:B229"/>
    <mergeCell ref="C228:C229"/>
    <mergeCell ref="D228:D229"/>
    <mergeCell ref="E228:E229"/>
    <mergeCell ref="F228:F229"/>
    <mergeCell ref="J228:J229"/>
  </mergeCells>
  <printOptions horizontalCentered="1"/>
  <pageMargins left="0.5" right="0.49" top="0.78" bottom="0.83" header="0.51181102362204722" footer="0.51181102362204722"/>
  <pageSetup paperSize="9" scale="60" fitToHeight="2" orientation="portrait" r:id="rId1"/>
  <headerFooter alignWithMargins="0">
    <oddFooter>&amp;R&amp;F&amp;L&amp;"Calibri"&amp;11&amp;K000000&amp;D   &amp;T_x000D_&amp;1#&amp;"Arial"&amp;7&amp;K000000***Este documento está clasificado como PUBLICO por TELEFÓNICA. ***This document is classified as PUBLIC by TELEFÓNICA.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3BBBF-31C1-43C6-8800-548C34D376CA}">
  <sheetPr codeName="Planilha6">
    <pageSetUpPr fitToPage="1"/>
  </sheetPr>
  <dimension ref="A1:BF62"/>
  <sheetViews>
    <sheetView showGridLines="0" zoomScaleNormal="100" workbookViewId="0">
      <pane xSplit="2" ySplit="6" topLeftCell="V7" activePane="bottomRight" state="frozen"/>
      <selection activeCell="G24" sqref="G24"/>
      <selection pane="topRight" activeCell="G24" sqref="G24"/>
      <selection pane="bottomLeft" activeCell="G24" sqref="G24"/>
      <selection pane="bottomRight" activeCell="AF6" sqref="AF6"/>
    </sheetView>
  </sheetViews>
  <sheetFormatPr defaultColWidth="0" defaultRowHeight="0" customHeight="1" zeroHeight="1" x14ac:dyDescent="0.25"/>
  <cols>
    <col min="1" max="1" width="2.81640625" style="5" customWidth="1"/>
    <col min="2" max="2" width="57.26953125" style="5" customWidth="1"/>
    <col min="3" max="17" width="8.7265625" style="5" customWidth="1"/>
    <col min="18" max="18" width="8.81640625" style="5" customWidth="1"/>
    <col min="19" max="32" width="8.7265625" style="5" customWidth="1"/>
    <col min="33" max="33" width="2.453125" style="5" customWidth="1"/>
    <col min="34" max="58" width="0" style="2" hidden="1" customWidth="1"/>
    <col min="59" max="16384" width="12.7265625" style="2" hidden="1"/>
  </cols>
  <sheetData>
    <row r="1" spans="1:33" ht="14.25" customHeight="1" x14ac:dyDescent="0.25"/>
    <row r="2" spans="1:33" ht="14.25" customHeight="1" x14ac:dyDescent="0.25"/>
    <row r="3" spans="1:33" ht="14.25" customHeight="1" x14ac:dyDescent="0.25"/>
    <row r="4" spans="1:33" ht="14.25" customHeight="1" x14ac:dyDescent="0.25"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215"/>
      <c r="AF4" s="216"/>
    </row>
    <row r="5" spans="1:33" ht="14.25" customHeight="1" x14ac:dyDescent="0.25">
      <c r="C5" s="116"/>
      <c r="D5" s="116"/>
      <c r="E5" s="116"/>
      <c r="F5" s="116"/>
      <c r="G5" s="116"/>
      <c r="H5" s="116"/>
      <c r="I5" s="116"/>
      <c r="J5" s="116"/>
      <c r="K5" s="116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116"/>
      <c r="AF5" s="116"/>
    </row>
    <row r="6" spans="1:33" s="1" customFormat="1" ht="14.25" customHeight="1" x14ac:dyDescent="0.25">
      <c r="A6" s="3"/>
      <c r="B6" s="117" t="s">
        <v>44</v>
      </c>
      <c r="C6" s="86" t="s">
        <v>2</v>
      </c>
      <c r="D6" s="86" t="s">
        <v>42</v>
      </c>
      <c r="E6" s="86" t="s">
        <v>43</v>
      </c>
      <c r="F6" s="86" t="s">
        <v>45</v>
      </c>
      <c r="G6" s="86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  <c r="AG6" s="118"/>
    </row>
    <row r="7" spans="1:33" ht="14.25" customHeight="1" x14ac:dyDescent="0.25">
      <c r="B7" s="57" t="s">
        <v>207</v>
      </c>
      <c r="C7" s="58">
        <v>16683.400000000001</v>
      </c>
      <c r="D7" s="58">
        <v>16344.900000000001</v>
      </c>
      <c r="E7" s="58">
        <v>16606.2</v>
      </c>
      <c r="F7" s="58">
        <v>16937.400000000001</v>
      </c>
      <c r="G7" s="58">
        <v>15803.63992967</v>
      </c>
      <c r="H7" s="58">
        <v>14973.969857000002</v>
      </c>
      <c r="I7" s="58">
        <v>15855.57774853</v>
      </c>
      <c r="J7" s="58">
        <v>16562.252345150002</v>
      </c>
      <c r="K7" s="58">
        <v>16035.922604560001</v>
      </c>
      <c r="L7" s="58">
        <v>15695.678120230001</v>
      </c>
      <c r="M7" s="58">
        <v>16093.679732909999</v>
      </c>
      <c r="N7" s="58">
        <v>16786.259220060001</v>
      </c>
      <c r="O7" s="58">
        <v>16469.887321629998</v>
      </c>
      <c r="P7" s="58">
        <v>16980.686355129998</v>
      </c>
      <c r="Q7" s="58">
        <v>17328.28407256</v>
      </c>
      <c r="R7" s="58">
        <v>16982.164078499998</v>
      </c>
      <c r="S7" s="58">
        <v>17264.16318345</v>
      </c>
      <c r="T7" s="58">
        <v>17407.649286620002</v>
      </c>
      <c r="U7" s="58">
        <v>17974.5785922</v>
      </c>
      <c r="V7" s="58">
        <v>18583.162053240001</v>
      </c>
      <c r="W7" s="58">
        <v>18595.840832890004</v>
      </c>
      <c r="X7" s="58">
        <v>18954.810875309995</v>
      </c>
      <c r="Y7" s="58">
        <v>19196.943255870003</v>
      </c>
      <c r="Z7" s="58">
        <v>20024.820661450001</v>
      </c>
      <c r="AA7" s="58">
        <v>19809.482538040003</v>
      </c>
      <c r="AB7" s="58">
        <v>20239.281320729999</v>
      </c>
      <c r="AC7" s="58">
        <v>20558.981733430002</v>
      </c>
      <c r="AD7" s="58">
        <v>21757.695487139994</v>
      </c>
      <c r="AE7" s="58">
        <v>21672.196396639996</v>
      </c>
      <c r="AF7" s="58">
        <v>22124.111685720003</v>
      </c>
      <c r="AG7" s="119"/>
    </row>
    <row r="8" spans="1:33" ht="14.25" customHeight="1" x14ac:dyDescent="0.25">
      <c r="B8" s="57" t="s">
        <v>208</v>
      </c>
      <c r="C8" s="58">
        <v>10974.72287829</v>
      </c>
      <c r="D8" s="58">
        <v>10869.836147619997</v>
      </c>
      <c r="E8" s="58">
        <v>11046.748076619999</v>
      </c>
      <c r="F8" s="58">
        <v>11376.864559600001</v>
      </c>
      <c r="G8" s="58">
        <v>10824.666793939999</v>
      </c>
      <c r="H8" s="58">
        <v>10317.44773174</v>
      </c>
      <c r="I8" s="58">
        <v>10791.53785656</v>
      </c>
      <c r="J8" s="58">
        <v>11192.82021398</v>
      </c>
      <c r="K8" s="58">
        <v>10848.938739669999</v>
      </c>
      <c r="L8" s="58">
        <v>10649.480828919999</v>
      </c>
      <c r="M8" s="58">
        <v>11033.251108679999</v>
      </c>
      <c r="N8" s="58">
        <v>11500.941690289999</v>
      </c>
      <c r="O8" s="58">
        <v>11351.620243699997</v>
      </c>
      <c r="P8" s="58">
        <v>11831.309092720001</v>
      </c>
      <c r="Q8" s="58">
        <v>12198.995101590001</v>
      </c>
      <c r="R8" s="58">
        <v>12659.237870299999</v>
      </c>
      <c r="S8" s="58">
        <v>12720.909827410002</v>
      </c>
      <c r="T8" s="58">
        <v>12732.70868892</v>
      </c>
      <c r="U8" s="58">
        <v>13111.805909989998</v>
      </c>
      <c r="V8" s="58">
        <v>13534.725906569998</v>
      </c>
      <c r="W8" s="58">
        <v>13545.63481428</v>
      </c>
      <c r="X8" s="58">
        <v>13678.935463799999</v>
      </c>
      <c r="Y8" s="58">
        <v>14039.05771635</v>
      </c>
      <c r="Z8" s="58">
        <v>14581.4198008</v>
      </c>
      <c r="AA8" s="58">
        <v>14390.272420360003</v>
      </c>
      <c r="AB8" s="58">
        <v>14645.092211459998</v>
      </c>
      <c r="AC8" s="58">
        <v>14949.05558258</v>
      </c>
      <c r="AD8" s="58">
        <v>15610.57933522</v>
      </c>
      <c r="AE8" s="58">
        <v>15457.015186840001</v>
      </c>
      <c r="AF8" s="58">
        <v>15757.400466470002</v>
      </c>
      <c r="AG8" s="119"/>
    </row>
    <row r="9" spans="1:33" ht="14.25" customHeight="1" x14ac:dyDescent="0.25">
      <c r="B9" s="57" t="s">
        <v>205</v>
      </c>
      <c r="C9" s="58">
        <v>10376.235396759999</v>
      </c>
      <c r="D9" s="58">
        <v>10238.956015749998</v>
      </c>
      <c r="E9" s="58">
        <v>10402.040735299999</v>
      </c>
      <c r="F9" s="58">
        <v>10547.637150850001</v>
      </c>
      <c r="G9" s="58">
        <v>10243.75363625</v>
      </c>
      <c r="H9" s="58">
        <v>9944.4351132400025</v>
      </c>
      <c r="I9" s="58">
        <v>10081.59256922</v>
      </c>
      <c r="J9" s="58">
        <v>10383.763340739999</v>
      </c>
      <c r="K9" s="58">
        <v>10204.82586461</v>
      </c>
      <c r="L9" s="58">
        <v>10099.894533709999</v>
      </c>
      <c r="M9" s="58">
        <v>10463.68098229</v>
      </c>
      <c r="N9" s="58">
        <v>10620.85219059</v>
      </c>
      <c r="O9" s="58">
        <v>10643.364421049999</v>
      </c>
      <c r="P9" s="58">
        <v>11136.58270494</v>
      </c>
      <c r="Q9" s="58">
        <v>11481.82561686</v>
      </c>
      <c r="R9" s="58">
        <v>11674.431104160001</v>
      </c>
      <c r="S9" s="58">
        <v>11866.724749680001</v>
      </c>
      <c r="T9" s="58">
        <v>11989.652512139999</v>
      </c>
      <c r="U9" s="58">
        <v>12297.847616530002</v>
      </c>
      <c r="V9" s="58">
        <v>12493.084081569999</v>
      </c>
      <c r="W9" s="58">
        <v>12664.74625097</v>
      </c>
      <c r="X9" s="58">
        <v>12862.051455939998</v>
      </c>
      <c r="Y9" s="58">
        <v>13183.382078619999</v>
      </c>
      <c r="Z9" s="58">
        <v>13404.700371700001</v>
      </c>
      <c r="AA9" s="58">
        <v>13480.806724670001</v>
      </c>
      <c r="AB9" s="58">
        <v>13825.46211285</v>
      </c>
      <c r="AC9" s="58">
        <v>14069.757885630002</v>
      </c>
      <c r="AD9" s="58">
        <v>14273.131696340004</v>
      </c>
      <c r="AE9" s="58">
        <v>14305.267685449997</v>
      </c>
      <c r="AF9" s="58">
        <v>14709.732588960003</v>
      </c>
      <c r="AG9" s="119"/>
    </row>
    <row r="10" spans="1:33" ht="14.25" customHeight="1" x14ac:dyDescent="0.25">
      <c r="B10" s="73" t="s">
        <v>206</v>
      </c>
      <c r="C10" s="74">
        <v>6482.1877198299999</v>
      </c>
      <c r="D10" s="74">
        <v>6341.4863176599993</v>
      </c>
      <c r="E10" s="74">
        <v>6516.4478291099986</v>
      </c>
      <c r="F10" s="74">
        <v>6623.0207922600002</v>
      </c>
      <c r="G10" s="74">
        <v>6489.4139967900001</v>
      </c>
      <c r="H10" s="74">
        <v>6244.9256806500016</v>
      </c>
      <c r="I10" s="74">
        <v>6453.3507616500001</v>
      </c>
      <c r="J10" s="74">
        <v>6760.3900317900006</v>
      </c>
      <c r="K10" s="74">
        <v>6503.1704426199994</v>
      </c>
      <c r="L10" s="74">
        <v>6440.6930258800003</v>
      </c>
      <c r="M10" s="74">
        <v>6821.8747877199994</v>
      </c>
      <c r="N10" s="74">
        <v>6967.1238379099996</v>
      </c>
      <c r="O10" s="74">
        <v>6872.9935349999996</v>
      </c>
      <c r="P10" s="74">
        <v>7415.1146300299997</v>
      </c>
      <c r="Q10" s="74">
        <v>7763.29152798</v>
      </c>
      <c r="R10" s="74">
        <v>7913.7990227400005</v>
      </c>
      <c r="S10" s="74">
        <v>7964.8410935699994</v>
      </c>
      <c r="T10" s="74">
        <v>8183.9582427799987</v>
      </c>
      <c r="U10" s="74">
        <v>8465.2008966899994</v>
      </c>
      <c r="V10" s="74">
        <v>8601.7280156300003</v>
      </c>
      <c r="W10" s="74">
        <v>8702.2427537000003</v>
      </c>
      <c r="X10" s="74">
        <v>8906.8607302699984</v>
      </c>
      <c r="Y10" s="74">
        <v>9211.8498828699994</v>
      </c>
      <c r="Z10" s="74">
        <v>9200.9562388899994</v>
      </c>
      <c r="AA10" s="74">
        <v>9271.5418816400015</v>
      </c>
      <c r="AB10" s="74">
        <v>9555.1077088300008</v>
      </c>
      <c r="AC10" s="74">
        <v>9715.1315752200026</v>
      </c>
      <c r="AD10" s="74">
        <v>9840.9099552800035</v>
      </c>
      <c r="AE10" s="74">
        <v>9880.6054937599984</v>
      </c>
      <c r="AF10" s="74">
        <v>10182.991649320002</v>
      </c>
      <c r="AG10" s="119"/>
    </row>
    <row r="11" spans="1:33" ht="14.25" customHeight="1" x14ac:dyDescent="0.25">
      <c r="B11" s="115" t="s">
        <v>60</v>
      </c>
      <c r="C11" s="33">
        <v>5300.5074004799999</v>
      </c>
      <c r="D11" s="33">
        <v>5149.4973554100006</v>
      </c>
      <c r="E11" s="33">
        <v>5305.3834614100006</v>
      </c>
      <c r="F11" s="33">
        <v>5378.6514452500014</v>
      </c>
      <c r="G11" s="33">
        <v>5313.88176664</v>
      </c>
      <c r="H11" s="33">
        <v>5111.6675911700013</v>
      </c>
      <c r="I11" s="33">
        <v>5173.4355016800009</v>
      </c>
      <c r="J11" s="33">
        <v>5424.5899273200012</v>
      </c>
      <c r="K11" s="33">
        <v>5281.6495729099988</v>
      </c>
      <c r="L11" s="33">
        <v>5217.1662193300017</v>
      </c>
      <c r="M11" s="33">
        <v>5550.0200932200005</v>
      </c>
      <c r="N11" s="33">
        <v>5634.5916358999993</v>
      </c>
      <c r="O11" s="33">
        <v>5593.7720023499996</v>
      </c>
      <c r="P11" s="33">
        <v>5960.3550208600009</v>
      </c>
      <c r="Q11" s="33">
        <v>6218.2756636100021</v>
      </c>
      <c r="R11" s="33">
        <v>6380.77629875</v>
      </c>
      <c r="S11" s="33">
        <v>6454.8387983300008</v>
      </c>
      <c r="T11" s="33">
        <v>6753.1641891399977</v>
      </c>
      <c r="U11" s="33">
        <v>7009.9806985999994</v>
      </c>
      <c r="V11" s="33">
        <v>7101.02873688</v>
      </c>
      <c r="W11" s="33">
        <v>7193.0397732299989</v>
      </c>
      <c r="X11" s="33">
        <v>7405.98681149</v>
      </c>
      <c r="Y11" s="33">
        <v>7736.1726947199986</v>
      </c>
      <c r="Z11" s="33">
        <v>7750.3125933199999</v>
      </c>
      <c r="AA11" s="33">
        <v>7934.8887204700013</v>
      </c>
      <c r="AB11" s="33">
        <v>8214.0227263700017</v>
      </c>
      <c r="AC11" s="33">
        <v>8351.5753203000004</v>
      </c>
      <c r="AD11" s="33">
        <v>8447.0408054099989</v>
      </c>
      <c r="AE11" s="33">
        <v>8557.5918401399995</v>
      </c>
      <c r="AF11" s="33">
        <v>8859.0857606099999</v>
      </c>
      <c r="AG11" s="119"/>
    </row>
    <row r="12" spans="1:33" ht="14.25" customHeight="1" x14ac:dyDescent="0.25">
      <c r="B12" s="115" t="s">
        <v>61</v>
      </c>
      <c r="C12" s="33">
        <v>1181.68031935</v>
      </c>
      <c r="D12" s="33">
        <v>1191.9889622499995</v>
      </c>
      <c r="E12" s="33">
        <v>1211.0643677</v>
      </c>
      <c r="F12" s="33">
        <v>1244.3693470100002</v>
      </c>
      <c r="G12" s="33">
        <v>1175.5322302099996</v>
      </c>
      <c r="H12" s="33">
        <v>1133.25808947</v>
      </c>
      <c r="I12" s="33">
        <v>1279.9152599600002</v>
      </c>
      <c r="J12" s="33">
        <v>1335.8001044900004</v>
      </c>
      <c r="K12" s="33">
        <v>1221.5208697100002</v>
      </c>
      <c r="L12" s="33">
        <v>1223.5268065500002</v>
      </c>
      <c r="M12" s="33">
        <v>1271.8546945000003</v>
      </c>
      <c r="N12" s="33">
        <v>1332.53220201</v>
      </c>
      <c r="O12" s="33">
        <v>1279.2215326499997</v>
      </c>
      <c r="P12" s="33">
        <v>1454.7596091699997</v>
      </c>
      <c r="Q12" s="33">
        <v>1545.0158540899999</v>
      </c>
      <c r="R12" s="33">
        <v>1533.02272399</v>
      </c>
      <c r="S12" s="33">
        <v>1510.0022952399995</v>
      </c>
      <c r="T12" s="33">
        <v>1430.7938768699998</v>
      </c>
      <c r="U12" s="33">
        <v>1455.2201980899997</v>
      </c>
      <c r="V12" s="33">
        <v>1500.6993591500004</v>
      </c>
      <c r="W12" s="33">
        <v>1509.2029804700001</v>
      </c>
      <c r="X12" s="33">
        <v>1500.8739187799997</v>
      </c>
      <c r="Y12" s="33">
        <v>1475.6771881500003</v>
      </c>
      <c r="Z12" s="33">
        <v>1450.6436455700002</v>
      </c>
      <c r="AA12" s="33">
        <v>1336.6537446999998</v>
      </c>
      <c r="AB12" s="33">
        <v>1341.0917214000001</v>
      </c>
      <c r="AC12" s="33">
        <v>1363.5562164700002</v>
      </c>
      <c r="AD12" s="33">
        <v>1393.8691498699998</v>
      </c>
      <c r="AE12" s="33">
        <v>1323.01365362</v>
      </c>
      <c r="AF12" s="33">
        <v>1323.90588871</v>
      </c>
      <c r="AG12" s="119"/>
    </row>
    <row r="13" spans="1:33" ht="14.25" customHeight="1" x14ac:dyDescent="0.25">
      <c r="B13" s="73" t="s">
        <v>102</v>
      </c>
      <c r="C13" s="74">
        <v>3894.0476769299994</v>
      </c>
      <c r="D13" s="74">
        <v>3897.4696980899994</v>
      </c>
      <c r="E13" s="74">
        <v>3885.7719848300003</v>
      </c>
      <c r="F13" s="74">
        <v>3924.6177463500003</v>
      </c>
      <c r="G13" s="74">
        <v>3754.3396394599986</v>
      </c>
      <c r="H13" s="74">
        <v>3699.5094325900013</v>
      </c>
      <c r="I13" s="74">
        <v>3628.2418075699998</v>
      </c>
      <c r="J13" s="74">
        <v>3623.3733089499992</v>
      </c>
      <c r="K13" s="74">
        <v>3701.6554219900004</v>
      </c>
      <c r="L13" s="74">
        <v>3659.2015078299996</v>
      </c>
      <c r="M13" s="74">
        <v>3641.8061945700001</v>
      </c>
      <c r="N13" s="74">
        <v>3653.7283526799997</v>
      </c>
      <c r="O13" s="74">
        <v>3770.3708860500001</v>
      </c>
      <c r="P13" s="74">
        <v>3721.4680749100003</v>
      </c>
      <c r="Q13" s="74">
        <v>3718.5340888800006</v>
      </c>
      <c r="R13" s="74">
        <v>3760.6320814199998</v>
      </c>
      <c r="S13" s="74">
        <v>3901.8836554300005</v>
      </c>
      <c r="T13" s="74">
        <v>3805.6942693600004</v>
      </c>
      <c r="U13" s="74">
        <v>3832.6473521599996</v>
      </c>
      <c r="V13" s="74">
        <v>3891.3560659400005</v>
      </c>
      <c r="W13" s="74">
        <v>3962.5034972699991</v>
      </c>
      <c r="X13" s="74">
        <v>3955.1907256700001</v>
      </c>
      <c r="Y13" s="74">
        <v>3971.5321957499996</v>
      </c>
      <c r="Z13" s="74">
        <v>4203.7441328100003</v>
      </c>
      <c r="AA13" s="74">
        <v>4209.2648430299996</v>
      </c>
      <c r="AB13" s="74">
        <v>4270.3544040199995</v>
      </c>
      <c r="AC13" s="74">
        <v>4354.6263104100008</v>
      </c>
      <c r="AD13" s="74">
        <v>4432.2217410600006</v>
      </c>
      <c r="AE13" s="74">
        <v>4424.6621916899985</v>
      </c>
      <c r="AF13" s="74">
        <v>4526.7409396400008</v>
      </c>
      <c r="AG13" s="119"/>
    </row>
    <row r="14" spans="1:33" ht="14.25" customHeight="1" x14ac:dyDescent="0.25">
      <c r="B14" s="87" t="s">
        <v>3</v>
      </c>
      <c r="C14" s="34">
        <v>437.12111998000006</v>
      </c>
      <c r="D14" s="34">
        <v>480.65060699999998</v>
      </c>
      <c r="E14" s="34">
        <v>531.12708753999993</v>
      </c>
      <c r="F14" s="34">
        <v>586.24538796000002</v>
      </c>
      <c r="G14" s="34">
        <v>626.45644908999998</v>
      </c>
      <c r="H14" s="34">
        <v>709.37851999000009</v>
      </c>
      <c r="I14" s="34">
        <v>828.29465243000004</v>
      </c>
      <c r="J14" s="34">
        <v>896.3459128799999</v>
      </c>
      <c r="K14" s="34">
        <v>1009.7947950299999</v>
      </c>
      <c r="L14" s="34">
        <v>1061.9376180900001</v>
      </c>
      <c r="M14" s="34">
        <v>1136.4525361600001</v>
      </c>
      <c r="N14" s="34">
        <v>1175.84501301</v>
      </c>
      <c r="O14" s="34">
        <v>1271.53846419</v>
      </c>
      <c r="P14" s="34">
        <v>1313.5960175000002</v>
      </c>
      <c r="Q14" s="34">
        <v>1364.4096800600003</v>
      </c>
      <c r="R14" s="34">
        <v>1397.1554867599998</v>
      </c>
      <c r="S14" s="34">
        <v>1496.3383656999999</v>
      </c>
      <c r="T14" s="34">
        <v>1500.9841482500001</v>
      </c>
      <c r="U14" s="34">
        <v>1570.25953566</v>
      </c>
      <c r="V14" s="34">
        <v>1627.0541086799999</v>
      </c>
      <c r="W14" s="34">
        <v>1716.5248767099997</v>
      </c>
      <c r="X14" s="34">
        <v>1757.08485453</v>
      </c>
      <c r="Y14" s="34">
        <v>1789.9484998500002</v>
      </c>
      <c r="Z14" s="34">
        <v>1829.2252173499999</v>
      </c>
      <c r="AA14" s="34">
        <v>1898.9062279400007</v>
      </c>
      <c r="AB14" s="34">
        <v>1940.2084720600005</v>
      </c>
      <c r="AC14" s="34">
        <v>1979.6812758900001</v>
      </c>
      <c r="AD14" s="34">
        <v>2009.3055522700004</v>
      </c>
      <c r="AE14" s="34">
        <v>2075.54136604</v>
      </c>
      <c r="AF14" s="34">
        <v>2147.1483779199998</v>
      </c>
      <c r="AG14" s="120"/>
    </row>
    <row r="15" spans="1:33" ht="14.25" customHeight="1" x14ac:dyDescent="0.25">
      <c r="B15" s="87" t="s">
        <v>103</v>
      </c>
      <c r="C15" s="34">
        <v>628.38616227000011</v>
      </c>
      <c r="D15" s="34">
        <v>667.99190803999988</v>
      </c>
      <c r="E15" s="34">
        <v>727.36419917000012</v>
      </c>
      <c r="F15" s="34">
        <v>741.12739282000007</v>
      </c>
      <c r="G15" s="34">
        <v>712.23649463000015</v>
      </c>
      <c r="H15" s="34">
        <v>698.18897922000019</v>
      </c>
      <c r="I15" s="34">
        <v>663.52083070999993</v>
      </c>
      <c r="J15" s="34">
        <v>709.78676303000009</v>
      </c>
      <c r="K15" s="34">
        <v>779.92950156999984</v>
      </c>
      <c r="L15" s="34">
        <v>801.70593829000006</v>
      </c>
      <c r="M15" s="34">
        <v>777.33139773000005</v>
      </c>
      <c r="N15" s="34">
        <v>848.51328058000001</v>
      </c>
      <c r="O15" s="34">
        <v>882.16459535000001</v>
      </c>
      <c r="P15" s="34">
        <v>905.21336104000011</v>
      </c>
      <c r="Q15" s="34">
        <v>924.2838338800002</v>
      </c>
      <c r="R15" s="34">
        <v>1011.7963437799997</v>
      </c>
      <c r="S15" s="34">
        <v>1093.3933269600002</v>
      </c>
      <c r="T15" s="34">
        <v>1041.6935732099998</v>
      </c>
      <c r="U15" s="34">
        <v>1060.3823684899999</v>
      </c>
      <c r="V15" s="34">
        <v>1111.4658708900001</v>
      </c>
      <c r="W15" s="34">
        <v>1132.1916977799999</v>
      </c>
      <c r="X15" s="34">
        <v>1127.9183179000001</v>
      </c>
      <c r="Y15" s="34">
        <v>1129.0721641599998</v>
      </c>
      <c r="Z15" s="34">
        <v>1345.5803404300002</v>
      </c>
      <c r="AA15" s="34">
        <v>1311.5909116099999</v>
      </c>
      <c r="AB15" s="34">
        <v>1361.3250878599999</v>
      </c>
      <c r="AC15" s="34">
        <v>1385.9498737200004</v>
      </c>
      <c r="AD15" s="34">
        <v>1483.4125801999999</v>
      </c>
      <c r="AE15" s="34">
        <v>1422.8533802300003</v>
      </c>
      <c r="AF15" s="34">
        <v>1467.0421721700002</v>
      </c>
      <c r="AG15" s="120"/>
    </row>
    <row r="16" spans="1:33" ht="14.25" customHeight="1" x14ac:dyDescent="0.25">
      <c r="B16" s="87" t="s">
        <v>49</v>
      </c>
      <c r="C16" s="34">
        <v>2828.5403946799997</v>
      </c>
      <c r="D16" s="34">
        <v>2748.8271830499998</v>
      </c>
      <c r="E16" s="34">
        <v>2627.2806981200001</v>
      </c>
      <c r="F16" s="34">
        <v>2597.2449655700002</v>
      </c>
      <c r="G16" s="34">
        <v>2415.6477655499993</v>
      </c>
      <c r="H16" s="34">
        <v>2291.9429928200007</v>
      </c>
      <c r="I16" s="34">
        <v>2136.4269105100002</v>
      </c>
      <c r="J16" s="34">
        <v>2017.2442708899998</v>
      </c>
      <c r="K16" s="34">
        <v>1911.9327156400004</v>
      </c>
      <c r="L16" s="34">
        <v>1795.5587732700001</v>
      </c>
      <c r="M16" s="34">
        <v>1728.0222967899999</v>
      </c>
      <c r="N16" s="34">
        <v>1629.3700590899998</v>
      </c>
      <c r="O16" s="34">
        <v>1616.6678265099999</v>
      </c>
      <c r="P16" s="34">
        <v>1502.6586963700001</v>
      </c>
      <c r="Q16" s="34">
        <v>1429.8405749400001</v>
      </c>
      <c r="R16" s="34">
        <v>1351.6802508800001</v>
      </c>
      <c r="S16" s="34">
        <v>1312.15196277</v>
      </c>
      <c r="T16" s="34">
        <v>1263.0165479000002</v>
      </c>
      <c r="U16" s="34">
        <v>1202.0054480100002</v>
      </c>
      <c r="V16" s="34">
        <v>1152.83608637</v>
      </c>
      <c r="W16" s="34">
        <v>1113.7869227800002</v>
      </c>
      <c r="X16" s="34">
        <v>1070.1875532399999</v>
      </c>
      <c r="Y16" s="34">
        <v>1052.51153174</v>
      </c>
      <c r="Z16" s="34">
        <v>1028.9385750299998</v>
      </c>
      <c r="AA16" s="34">
        <v>998.76767509000001</v>
      </c>
      <c r="AB16" s="34">
        <v>968.82047837999994</v>
      </c>
      <c r="AC16" s="34">
        <v>988.99516080000001</v>
      </c>
      <c r="AD16" s="34">
        <v>939.50360859000023</v>
      </c>
      <c r="AE16" s="34">
        <v>926.26744542000006</v>
      </c>
      <c r="AF16" s="34">
        <v>912.55038954999975</v>
      </c>
      <c r="AG16" s="120"/>
    </row>
    <row r="17" spans="2:33" ht="14.25" customHeight="1" x14ac:dyDescent="0.25">
      <c r="B17" s="73" t="s">
        <v>260</v>
      </c>
      <c r="C17" s="74">
        <v>598.48748152999997</v>
      </c>
      <c r="D17" s="74">
        <v>630.8801318699999</v>
      </c>
      <c r="E17" s="74">
        <v>644.70734132000007</v>
      </c>
      <c r="F17" s="74">
        <v>829.22740874999988</v>
      </c>
      <c r="G17" s="74">
        <v>580.91315769000005</v>
      </c>
      <c r="H17" s="74">
        <v>373.01261849999997</v>
      </c>
      <c r="I17" s="74">
        <v>709.94528733999994</v>
      </c>
      <c r="J17" s="74">
        <v>809.05687324000007</v>
      </c>
      <c r="K17" s="74">
        <v>644.11287505999996</v>
      </c>
      <c r="L17" s="74">
        <v>549.58629521</v>
      </c>
      <c r="M17" s="74">
        <v>569.57012638999993</v>
      </c>
      <c r="N17" s="74">
        <v>880.08949969999992</v>
      </c>
      <c r="O17" s="74">
        <v>708.25582264999991</v>
      </c>
      <c r="P17" s="74">
        <v>694.7263877800001</v>
      </c>
      <c r="Q17" s="74">
        <v>717.16948473000002</v>
      </c>
      <c r="R17" s="74">
        <v>984.80676613999992</v>
      </c>
      <c r="S17" s="74">
        <v>854.1850777300001</v>
      </c>
      <c r="T17" s="74">
        <v>743.05617677000032</v>
      </c>
      <c r="U17" s="74">
        <v>813.95829345999994</v>
      </c>
      <c r="V17" s="74">
        <v>1041.6418249999999</v>
      </c>
      <c r="W17" s="74">
        <v>880.88856330999999</v>
      </c>
      <c r="X17" s="74">
        <v>816.88400785999988</v>
      </c>
      <c r="Y17" s="74">
        <v>855.67563773000006</v>
      </c>
      <c r="Z17" s="74">
        <v>1176.7194290999996</v>
      </c>
      <c r="AA17" s="74">
        <v>909.46569568999962</v>
      </c>
      <c r="AB17" s="74">
        <v>819.63082574999976</v>
      </c>
      <c r="AC17" s="74">
        <v>879.29793112999994</v>
      </c>
      <c r="AD17" s="74">
        <v>1337.4476388800001</v>
      </c>
      <c r="AE17" s="74">
        <v>1151.7475013900003</v>
      </c>
      <c r="AF17" s="74">
        <v>1047.6678775099999</v>
      </c>
      <c r="AG17" s="119"/>
    </row>
    <row r="18" spans="2:33" ht="14.25" customHeight="1" x14ac:dyDescent="0.25">
      <c r="B18" s="57" t="s">
        <v>209</v>
      </c>
      <c r="C18" s="58">
        <v>-6614.3000000000011</v>
      </c>
      <c r="D18" s="58">
        <v>-6604.9000000000005</v>
      </c>
      <c r="E18" s="58">
        <v>-6505.5000000000009</v>
      </c>
      <c r="F18" s="58">
        <v>-6409.8</v>
      </c>
      <c r="G18" s="58">
        <v>-6317.8745182089733</v>
      </c>
      <c r="H18" s="58">
        <v>-6214.2807874876862</v>
      </c>
      <c r="I18" s="58">
        <v>-6469.682398475602</v>
      </c>
      <c r="J18" s="58">
        <v>-6316.2791265524156</v>
      </c>
      <c r="K18" s="58">
        <v>-6393.9662980560424</v>
      </c>
      <c r="L18" s="58">
        <v>-5860.1628132800006</v>
      </c>
      <c r="M18" s="58">
        <v>-6203.0421898899995</v>
      </c>
      <c r="N18" s="58">
        <v>-6568.2733362899999</v>
      </c>
      <c r="O18" s="58">
        <v>-6840.29851831</v>
      </c>
      <c r="P18" s="58">
        <v>-7252.9557366399995</v>
      </c>
      <c r="Q18" s="58">
        <v>-7241.6118088800013</v>
      </c>
      <c r="R18" s="58">
        <v>-7424.7707282200008</v>
      </c>
      <c r="S18" s="58">
        <v>-7778.4702668500013</v>
      </c>
      <c r="T18" s="58">
        <v>-7647.9203238000027</v>
      </c>
      <c r="U18" s="58">
        <v>-7572.7239457999985</v>
      </c>
      <c r="V18" s="58">
        <v>-7782.9287675699998</v>
      </c>
      <c r="W18" s="58">
        <v>-8268.7014591000025</v>
      </c>
      <c r="X18" s="58">
        <v>-8224.1146276399995</v>
      </c>
      <c r="Y18" s="58">
        <v>-8089.2514508399991</v>
      </c>
      <c r="Z18" s="58">
        <v>-8382.8331036200016</v>
      </c>
      <c r="AA18" s="58">
        <v>-8686.6247305800025</v>
      </c>
      <c r="AB18" s="58">
        <v>-8712.1233174499994</v>
      </c>
      <c r="AC18" s="58">
        <v>-8462.7584178899979</v>
      </c>
      <c r="AD18" s="58">
        <v>-8911.5848616100011</v>
      </c>
      <c r="AE18" s="58">
        <v>-9247.6895313599998</v>
      </c>
      <c r="AF18" s="58">
        <v>-9176.5543269099981</v>
      </c>
      <c r="AG18" s="119"/>
    </row>
    <row r="19" spans="2:33" ht="14.25" customHeight="1" x14ac:dyDescent="0.25">
      <c r="B19" s="73" t="s">
        <v>210</v>
      </c>
      <c r="C19" s="74">
        <v>-1732.0227841100002</v>
      </c>
      <c r="D19" s="74">
        <v>-1625.25483248</v>
      </c>
      <c r="E19" s="74">
        <v>-1750.3038109400002</v>
      </c>
      <c r="F19" s="74">
        <v>-1900.0595149799999</v>
      </c>
      <c r="G19" s="74">
        <v>-1603.4406426</v>
      </c>
      <c r="H19" s="74">
        <v>-1536.0997292100005</v>
      </c>
      <c r="I19" s="74">
        <v>-1906.0271943600001</v>
      </c>
      <c r="J19" s="74">
        <v>-2026.1543374100008</v>
      </c>
      <c r="K19" s="74">
        <v>-1916.27490941</v>
      </c>
      <c r="L19" s="74">
        <v>-1882.5066695846385</v>
      </c>
      <c r="M19" s="74">
        <v>-1848.7415328199997</v>
      </c>
      <c r="N19" s="74">
        <v>-2348.68149077</v>
      </c>
      <c r="O19" s="74">
        <v>-2111.1941016800001</v>
      </c>
      <c r="P19" s="74">
        <v>-2188.4816897800001</v>
      </c>
      <c r="Q19" s="74">
        <v>-2346.8122243400012</v>
      </c>
      <c r="R19" s="74">
        <v>-2605.9323056900012</v>
      </c>
      <c r="S19" s="74">
        <v>-2501.6500514999998</v>
      </c>
      <c r="T19" s="74">
        <v>-2329.2064948699999</v>
      </c>
      <c r="U19" s="74">
        <v>-2484.8577313999995</v>
      </c>
      <c r="V19" s="74">
        <v>-2673.7599218</v>
      </c>
      <c r="W19" s="74">
        <v>-2539.01163133</v>
      </c>
      <c r="X19" s="74">
        <v>-2464.6401492999998</v>
      </c>
      <c r="Y19" s="74">
        <v>-2502.6954529099999</v>
      </c>
      <c r="Z19" s="74">
        <v>-2982.7999971900008</v>
      </c>
      <c r="AA19" s="74">
        <v>-2660.3381743600003</v>
      </c>
      <c r="AB19" s="74">
        <v>-2670.0063867700001</v>
      </c>
      <c r="AC19" s="74">
        <v>-2731.9559572899998</v>
      </c>
      <c r="AD19" s="74">
        <v>-3273.2797351500021</v>
      </c>
      <c r="AE19" s="74">
        <v>-2986.867098740001</v>
      </c>
      <c r="AF19" s="74">
        <v>-2943.0009516399982</v>
      </c>
      <c r="AG19" s="119"/>
    </row>
    <row r="20" spans="2:33" ht="14.25" customHeight="1" x14ac:dyDescent="0.25">
      <c r="B20" s="87" t="s">
        <v>62</v>
      </c>
      <c r="C20" s="34">
        <v>-977.81895314000008</v>
      </c>
      <c r="D20" s="34">
        <v>-873.49175990000003</v>
      </c>
      <c r="E20" s="34">
        <v>-1020.6889221900001</v>
      </c>
      <c r="F20" s="34">
        <v>-978.67733930999998</v>
      </c>
      <c r="G20" s="34">
        <v>-976.27907145999995</v>
      </c>
      <c r="H20" s="34">
        <v>-1044.4332919500002</v>
      </c>
      <c r="I20" s="34">
        <v>-1079.9445390200001</v>
      </c>
      <c r="J20" s="34">
        <v>-1092.5318381899999</v>
      </c>
      <c r="K20" s="34">
        <v>-1143.7559611199999</v>
      </c>
      <c r="L20" s="34">
        <v>-1167.3157292146384</v>
      </c>
      <c r="M20" s="34">
        <v>-1173.9799772899999</v>
      </c>
      <c r="N20" s="34">
        <v>-1289.1093644599998</v>
      </c>
      <c r="O20" s="34">
        <v>-1233.3241047899999</v>
      </c>
      <c r="P20" s="34">
        <v>-1354.0860275299999</v>
      </c>
      <c r="Q20" s="34">
        <v>-1403.8441118399999</v>
      </c>
      <c r="R20" s="34">
        <v>-1420.10175804</v>
      </c>
      <c r="S20" s="34">
        <v>-1459.8143200499999</v>
      </c>
      <c r="T20" s="34">
        <v>-1361.0891412699998</v>
      </c>
      <c r="U20" s="34">
        <v>-1418.8331370799999</v>
      </c>
      <c r="V20" s="34">
        <v>-1448.64591776</v>
      </c>
      <c r="W20" s="34">
        <v>-1480.4722676400002</v>
      </c>
      <c r="X20" s="34">
        <v>-1453.2466823599998</v>
      </c>
      <c r="Y20" s="34">
        <v>-1459.0855448</v>
      </c>
      <c r="Z20" s="34">
        <v>-1628.29794866</v>
      </c>
      <c r="AA20" s="34">
        <v>-1594.7914986400001</v>
      </c>
      <c r="AB20" s="34">
        <v>-1681.5939939300001</v>
      </c>
      <c r="AC20" s="34">
        <v>-1742.591465</v>
      </c>
      <c r="AD20" s="34">
        <v>-1761.0593990599998</v>
      </c>
      <c r="AE20" s="34">
        <v>-1707.9542846600002</v>
      </c>
      <c r="AF20" s="34">
        <v>-1770.7492017599998</v>
      </c>
      <c r="AG20" s="119"/>
    </row>
    <row r="21" spans="2:33" ht="14.25" customHeight="1" x14ac:dyDescent="0.25">
      <c r="B21" s="87" t="s">
        <v>63</v>
      </c>
      <c r="C21" s="34">
        <v>-754.20383097000013</v>
      </c>
      <c r="D21" s="34">
        <v>-751.76307258000008</v>
      </c>
      <c r="E21" s="34">
        <v>-729.61488875000009</v>
      </c>
      <c r="F21" s="34">
        <v>-921.38217567000015</v>
      </c>
      <c r="G21" s="34">
        <v>-627.16157113999998</v>
      </c>
      <c r="H21" s="34">
        <v>-491.66643726000018</v>
      </c>
      <c r="I21" s="34">
        <v>-826.08265533999997</v>
      </c>
      <c r="J21" s="34">
        <v>-933.62249922000092</v>
      </c>
      <c r="K21" s="34">
        <v>-772.51894829000003</v>
      </c>
      <c r="L21" s="34">
        <v>-715.19094037000002</v>
      </c>
      <c r="M21" s="34">
        <v>-674.7615555299999</v>
      </c>
      <c r="N21" s="34">
        <v>-1059.5721263100002</v>
      </c>
      <c r="O21" s="34">
        <v>-877.86999689000004</v>
      </c>
      <c r="P21" s="34">
        <v>-834.39566224999999</v>
      </c>
      <c r="Q21" s="34">
        <v>-942.9681125000011</v>
      </c>
      <c r="R21" s="34">
        <v>-1185.8305476500011</v>
      </c>
      <c r="S21" s="34">
        <v>-1041.8357314499999</v>
      </c>
      <c r="T21" s="34">
        <v>-968.11735360000023</v>
      </c>
      <c r="U21" s="34">
        <v>-1066.0245943199998</v>
      </c>
      <c r="V21" s="34">
        <v>-1225.1140040400001</v>
      </c>
      <c r="W21" s="34">
        <v>-1058.5393636899998</v>
      </c>
      <c r="X21" s="34">
        <v>-1011.3934669400001</v>
      </c>
      <c r="Y21" s="34">
        <v>-1043.6099081099999</v>
      </c>
      <c r="Z21" s="34">
        <v>-1354.5020485300008</v>
      </c>
      <c r="AA21" s="34">
        <v>-1065.5466757199999</v>
      </c>
      <c r="AB21" s="34">
        <v>-988.41239283999994</v>
      </c>
      <c r="AC21" s="34">
        <v>-989.36449228999993</v>
      </c>
      <c r="AD21" s="34">
        <v>-1512.2203360900021</v>
      </c>
      <c r="AE21" s="34">
        <v>-1278.9128140800008</v>
      </c>
      <c r="AF21" s="34">
        <v>-1172.2517498799984</v>
      </c>
      <c r="AG21" s="120"/>
    </row>
    <row r="22" spans="2:33" ht="14.25" customHeight="1" x14ac:dyDescent="0.25">
      <c r="B22" s="73" t="s">
        <v>211</v>
      </c>
      <c r="C22" s="74">
        <v>-4882.3180426500003</v>
      </c>
      <c r="D22" s="74">
        <v>-4979.6573387299995</v>
      </c>
      <c r="E22" s="74">
        <v>-4755.1515286100012</v>
      </c>
      <c r="F22" s="74">
        <v>-4509.6867954200006</v>
      </c>
      <c r="G22" s="74">
        <v>-4714.4338756089746</v>
      </c>
      <c r="H22" s="74">
        <v>-4678.16692487</v>
      </c>
      <c r="I22" s="74">
        <v>-4563.6376502800003</v>
      </c>
      <c r="J22" s="74">
        <v>-4290.08322125</v>
      </c>
      <c r="K22" s="74">
        <v>-4477.6913886460443</v>
      </c>
      <c r="L22" s="74">
        <v>-3977.6561436953621</v>
      </c>
      <c r="M22" s="74">
        <v>-4354.300657069999</v>
      </c>
      <c r="N22" s="74">
        <v>-4219.591845519999</v>
      </c>
      <c r="O22" s="74">
        <v>-4729.1044166299998</v>
      </c>
      <c r="P22" s="74">
        <v>-5064.4740468599994</v>
      </c>
      <c r="Q22" s="74">
        <v>-4894.7995845400001</v>
      </c>
      <c r="R22" s="74">
        <v>-4818.8384225299997</v>
      </c>
      <c r="S22" s="74">
        <v>-5276.8202153500015</v>
      </c>
      <c r="T22" s="74">
        <v>-5318.713828930001</v>
      </c>
      <c r="U22" s="74">
        <v>-5087.8662143999982</v>
      </c>
      <c r="V22" s="74">
        <v>-5109.1688457700002</v>
      </c>
      <c r="W22" s="74">
        <v>-5729.6898277700011</v>
      </c>
      <c r="X22" s="74">
        <v>-5759.474478340001</v>
      </c>
      <c r="Y22" s="74">
        <v>-5586.5559979299996</v>
      </c>
      <c r="Z22" s="74">
        <v>-5400.0331064300017</v>
      </c>
      <c r="AA22" s="74">
        <v>-6026.2865562200013</v>
      </c>
      <c r="AB22" s="74">
        <v>-6042.1169306800002</v>
      </c>
      <c r="AC22" s="74">
        <v>-5730.8024605999981</v>
      </c>
      <c r="AD22" s="74">
        <v>-5638.3051264599999</v>
      </c>
      <c r="AE22" s="74">
        <v>-6260.822432619997</v>
      </c>
      <c r="AF22" s="74">
        <v>-6233.5533752700003</v>
      </c>
      <c r="AG22" s="120"/>
    </row>
    <row r="23" spans="2:33" ht="14.25" customHeight="1" x14ac:dyDescent="0.25">
      <c r="B23" s="87" t="s">
        <v>64</v>
      </c>
      <c r="C23" s="34">
        <v>-903.63654894999991</v>
      </c>
      <c r="D23" s="34">
        <v>-922.29596002999995</v>
      </c>
      <c r="E23" s="34">
        <v>-936.14839136000012</v>
      </c>
      <c r="F23" s="34">
        <v>-995.47006543999987</v>
      </c>
      <c r="G23" s="34">
        <v>-988.45263928000008</v>
      </c>
      <c r="H23" s="34">
        <v>-916.17424099000004</v>
      </c>
      <c r="I23" s="34">
        <v>-926.15949147000003</v>
      </c>
      <c r="J23" s="34">
        <v>-910.17385081999987</v>
      </c>
      <c r="K23" s="34">
        <v>-1012.49665817</v>
      </c>
      <c r="L23" s="34">
        <v>-993.19002240999998</v>
      </c>
      <c r="M23" s="34">
        <v>-1034.9892387899999</v>
      </c>
      <c r="N23" s="34">
        <v>-1070.9987413600002</v>
      </c>
      <c r="O23" s="34">
        <v>-1108.0661689900001</v>
      </c>
      <c r="P23" s="34">
        <v>-1192.9825059099999</v>
      </c>
      <c r="Q23" s="34">
        <v>-1247.9127726000002</v>
      </c>
      <c r="R23" s="34">
        <v>-1339.1386163500001</v>
      </c>
      <c r="S23" s="34">
        <v>-1357.95930744</v>
      </c>
      <c r="T23" s="34">
        <v>-1393.8910541899997</v>
      </c>
      <c r="U23" s="34">
        <v>-1422.78497305</v>
      </c>
      <c r="V23" s="34">
        <v>-1439.12737806</v>
      </c>
      <c r="W23" s="34">
        <v>-1438.53478621</v>
      </c>
      <c r="X23" s="34">
        <v>-1501.48089448</v>
      </c>
      <c r="Y23" s="34">
        <v>-1525.4626733099999</v>
      </c>
      <c r="Z23" s="34">
        <v>-1516.9418369799996</v>
      </c>
      <c r="AA23" s="34">
        <v>-1547.6743934900001</v>
      </c>
      <c r="AB23" s="34">
        <v>-1633.3410141100001</v>
      </c>
      <c r="AC23" s="34">
        <v>-1573.9439096599997</v>
      </c>
      <c r="AD23" s="34">
        <v>-1614.6192225</v>
      </c>
      <c r="AE23" s="34">
        <v>-1667.5200767599995</v>
      </c>
      <c r="AF23" s="34">
        <v>-1684.95953648</v>
      </c>
      <c r="AG23" s="120"/>
    </row>
    <row r="24" spans="2:33" ht="14.25" customHeight="1" x14ac:dyDescent="0.25">
      <c r="B24" s="87" t="s">
        <v>65</v>
      </c>
      <c r="C24" s="34">
        <v>-3261.5097751799999</v>
      </c>
      <c r="D24" s="34">
        <v>-3329.8956273899994</v>
      </c>
      <c r="E24" s="34">
        <v>-3162.1715276800005</v>
      </c>
      <c r="F24" s="34">
        <v>-2964.1376458799996</v>
      </c>
      <c r="G24" s="34">
        <v>-3043.5547663189732</v>
      </c>
      <c r="H24" s="34">
        <v>-3010.6405695776857</v>
      </c>
      <c r="I24" s="34">
        <v>-3107.446914065601</v>
      </c>
      <c r="J24" s="34">
        <v>-2931.5348693224155</v>
      </c>
      <c r="K24" s="34">
        <v>-3010.9929120760439</v>
      </c>
      <c r="L24" s="34">
        <v>-3041.1889163253618</v>
      </c>
      <c r="M24" s="34">
        <v>-3132.7676853099993</v>
      </c>
      <c r="N24" s="34">
        <v>-3038.7950730799998</v>
      </c>
      <c r="O24" s="34">
        <v>-3068.8972693599999</v>
      </c>
      <c r="P24" s="34">
        <v>-3264.0405103699995</v>
      </c>
      <c r="Q24" s="34">
        <v>-3258.7932247800004</v>
      </c>
      <c r="R24" s="34">
        <v>-3110.6961112599997</v>
      </c>
      <c r="S24" s="34">
        <v>-3268.1809144100016</v>
      </c>
      <c r="T24" s="34">
        <v>-3300.3470567800023</v>
      </c>
      <c r="U24" s="34">
        <v>-3314.7002541799989</v>
      </c>
      <c r="V24" s="34">
        <v>-3362.1182160999997</v>
      </c>
      <c r="W24" s="34">
        <v>-3461.0623695800023</v>
      </c>
      <c r="X24" s="34">
        <v>-3416.9775058800005</v>
      </c>
      <c r="Y24" s="34">
        <v>-3476.6652178199993</v>
      </c>
      <c r="Z24" s="34">
        <v>-3655.4256004100016</v>
      </c>
      <c r="AA24" s="34">
        <v>-3647.6712495500019</v>
      </c>
      <c r="AB24" s="34">
        <v>-3536.6982257999998</v>
      </c>
      <c r="AC24" s="34">
        <v>-3617.9604187699979</v>
      </c>
      <c r="AD24" s="34">
        <v>-3561.8373220000003</v>
      </c>
      <c r="AE24" s="34">
        <v>-3785.4640850399983</v>
      </c>
      <c r="AF24" s="34">
        <v>-3738.82217971</v>
      </c>
      <c r="AG24" s="120"/>
    </row>
    <row r="25" spans="2:33" ht="14.25" customHeight="1" x14ac:dyDescent="0.25">
      <c r="B25" s="87" t="s">
        <v>66</v>
      </c>
      <c r="C25" s="34">
        <v>-426.00886772000001</v>
      </c>
      <c r="D25" s="34">
        <v>-397.22154465000006</v>
      </c>
      <c r="E25" s="34">
        <v>-442.37216803000024</v>
      </c>
      <c r="F25" s="34">
        <v>-416.74526553000095</v>
      </c>
      <c r="G25" s="34">
        <v>-454.72647001000001</v>
      </c>
      <c r="H25" s="34">
        <v>-530.66624770999988</v>
      </c>
      <c r="I25" s="34">
        <v>-375.34879857999994</v>
      </c>
      <c r="J25" s="34">
        <v>-379.61606900000021</v>
      </c>
      <c r="K25" s="34">
        <v>-363.90181840000002</v>
      </c>
      <c r="L25" s="34">
        <v>-379.73194844</v>
      </c>
      <c r="M25" s="34">
        <v>-369.69187915000003</v>
      </c>
      <c r="N25" s="34">
        <v>-322.96215437999973</v>
      </c>
      <c r="O25" s="34">
        <v>-355.21201807</v>
      </c>
      <c r="P25" s="34">
        <v>-344.31023109000012</v>
      </c>
      <c r="Q25" s="34">
        <v>-300.96105696999956</v>
      </c>
      <c r="R25" s="34">
        <v>-315.13103037000019</v>
      </c>
      <c r="S25" s="34">
        <v>-353.44698575000001</v>
      </c>
      <c r="T25" s="34">
        <v>-379.56958686000007</v>
      </c>
      <c r="U25" s="34">
        <v>-291.02972988999977</v>
      </c>
      <c r="V25" s="34">
        <v>-338.63134631999992</v>
      </c>
      <c r="W25" s="34">
        <v>-398.30228595000005</v>
      </c>
      <c r="X25" s="34">
        <v>-384.38454367999987</v>
      </c>
      <c r="Y25" s="34">
        <v>-360.00760179999975</v>
      </c>
      <c r="Z25" s="34">
        <v>-380.56817365999996</v>
      </c>
      <c r="AA25" s="34">
        <v>-384.05754533999999</v>
      </c>
      <c r="AB25" s="34">
        <v>-403.08620276000005</v>
      </c>
      <c r="AC25" s="34">
        <v>-397.48204552999937</v>
      </c>
      <c r="AD25" s="34">
        <v>-396.71148113999959</v>
      </c>
      <c r="AE25" s="34">
        <v>-434.61414829</v>
      </c>
      <c r="AF25" s="34">
        <v>-405.08276225999998</v>
      </c>
      <c r="AG25" s="119"/>
    </row>
    <row r="26" spans="2:33" ht="14.25" customHeight="1" x14ac:dyDescent="0.25">
      <c r="B26" s="87" t="s">
        <v>67</v>
      </c>
      <c r="C26" s="34">
        <v>-306.16083158999993</v>
      </c>
      <c r="D26" s="34">
        <v>-306.83003220000001</v>
      </c>
      <c r="E26" s="34">
        <v>-320.64085813999998</v>
      </c>
      <c r="F26" s="34">
        <v>-339.58725044000005</v>
      </c>
      <c r="G26" s="34">
        <v>-305.10000000000002</v>
      </c>
      <c r="H26" s="34">
        <v>-308.73992287999999</v>
      </c>
      <c r="I26" s="34">
        <v>-289.70742356999995</v>
      </c>
      <c r="J26" s="34">
        <v>-312.28457054</v>
      </c>
      <c r="K26" s="34">
        <v>-303.2</v>
      </c>
      <c r="L26" s="34">
        <v>-253.66061514999998</v>
      </c>
      <c r="M26" s="34">
        <v>-294.37611782999994</v>
      </c>
      <c r="N26" s="34">
        <v>-333.88441352000001</v>
      </c>
      <c r="O26" s="34">
        <v>-276.20803696999997</v>
      </c>
      <c r="P26" s="34">
        <v>-284.75845497</v>
      </c>
      <c r="Q26" s="34">
        <v>-272.50501265999992</v>
      </c>
      <c r="R26" s="34">
        <v>-356.50066605000006</v>
      </c>
      <c r="S26" s="34">
        <v>-276.96001192</v>
      </c>
      <c r="T26" s="34">
        <v>-283.21348770999998</v>
      </c>
      <c r="U26" s="34">
        <v>-332.85849441999994</v>
      </c>
      <c r="V26" s="34">
        <v>-318.06992162999995</v>
      </c>
      <c r="W26" s="34">
        <v>-302.45905074999996</v>
      </c>
      <c r="X26" s="34">
        <v>-327.65705191999996</v>
      </c>
      <c r="Y26" s="34">
        <v>-295.32435447</v>
      </c>
      <c r="Z26" s="34">
        <v>-378.28524866999999</v>
      </c>
      <c r="AA26" s="34">
        <v>-331.20462951000002</v>
      </c>
      <c r="AB26" s="34">
        <v>-352.25443031000003</v>
      </c>
      <c r="AC26" s="34">
        <v>-357.15429843000004</v>
      </c>
      <c r="AD26" s="34">
        <v>-409.40480925999998</v>
      </c>
      <c r="AE26" s="34">
        <v>-354.17563600000011</v>
      </c>
      <c r="AF26" s="34">
        <v>-395.41324917000009</v>
      </c>
      <c r="AG26" s="119"/>
    </row>
    <row r="27" spans="2:33" ht="14.25" customHeight="1" x14ac:dyDescent="0.25">
      <c r="B27" s="87" t="s">
        <v>68</v>
      </c>
      <c r="C27" s="34">
        <v>14.997980790000014</v>
      </c>
      <c r="D27" s="34">
        <v>-23.414174459999941</v>
      </c>
      <c r="E27" s="34">
        <v>106.18141660000003</v>
      </c>
      <c r="F27" s="34">
        <v>206.2534318700001</v>
      </c>
      <c r="G27" s="34">
        <v>77.399999999999963</v>
      </c>
      <c r="H27" s="34">
        <v>87.98952057999999</v>
      </c>
      <c r="I27" s="34">
        <v>135.08722587000003</v>
      </c>
      <c r="J27" s="34">
        <v>243.56746654999995</v>
      </c>
      <c r="K27" s="34">
        <v>212.89999999999995</v>
      </c>
      <c r="L27" s="34">
        <v>690.11535863000006</v>
      </c>
      <c r="M27" s="34">
        <v>477.52426401000025</v>
      </c>
      <c r="N27" s="34">
        <v>547.04853681999975</v>
      </c>
      <c r="O27" s="34">
        <v>79.279076759999967</v>
      </c>
      <c r="P27" s="34">
        <v>21.617655480000018</v>
      </c>
      <c r="Q27" s="34">
        <v>185.37248246999999</v>
      </c>
      <c r="R27" s="34">
        <v>302.62800150000038</v>
      </c>
      <c r="S27" s="34">
        <v>-20.272995830000024</v>
      </c>
      <c r="T27" s="34">
        <v>38.307356609999985</v>
      </c>
      <c r="U27" s="34">
        <v>273.50723714000003</v>
      </c>
      <c r="V27" s="34">
        <v>348.77801633999991</v>
      </c>
      <c r="W27" s="34">
        <v>-129.33133528000002</v>
      </c>
      <c r="X27" s="34">
        <v>-128.97448238000001</v>
      </c>
      <c r="Y27" s="34">
        <v>70.903849470000011</v>
      </c>
      <c r="Z27" s="34">
        <v>531.18775329000005</v>
      </c>
      <c r="AA27" s="34">
        <v>-115.67873833</v>
      </c>
      <c r="AB27" s="34">
        <v>-116.73705769999987</v>
      </c>
      <c r="AC27" s="34">
        <v>215.73821178999992</v>
      </c>
      <c r="AD27" s="34">
        <v>344.26770844000021</v>
      </c>
      <c r="AE27" s="34">
        <v>-19.048486529999963</v>
      </c>
      <c r="AF27" s="34">
        <v>-9.2756476500000069</v>
      </c>
      <c r="AG27" s="120"/>
    </row>
    <row r="28" spans="2:33" ht="14.25" customHeight="1" x14ac:dyDescent="0.25">
      <c r="B28" s="57" t="s">
        <v>69</v>
      </c>
      <c r="C28" s="58">
        <v>4360.3969795534003</v>
      </c>
      <c r="D28" s="58">
        <v>4264.9181544673793</v>
      </c>
      <c r="E28" s="58">
        <v>4541.2924210993806</v>
      </c>
      <c r="F28" s="58">
        <v>4967.109142719999</v>
      </c>
      <c r="G28" s="58">
        <v>4506.7905564264411</v>
      </c>
      <c r="H28" s="58">
        <v>4103.1810465499993</v>
      </c>
      <c r="I28" s="58">
        <v>4321.8730016992195</v>
      </c>
      <c r="J28" s="58">
        <v>4876.5825307941996</v>
      </c>
      <c r="K28" s="58">
        <v>4454.9724416139561</v>
      </c>
      <c r="L28" s="58">
        <v>4789.3180156399985</v>
      </c>
      <c r="M28" s="58">
        <v>4830.2089187900001</v>
      </c>
      <c r="N28" s="58">
        <v>4932.6683540000004</v>
      </c>
      <c r="O28" s="58">
        <v>4511.3217253899975</v>
      </c>
      <c r="P28" s="58">
        <v>4578.3533560800015</v>
      </c>
      <c r="Q28" s="58">
        <v>4957.3832927099993</v>
      </c>
      <c r="R28" s="58">
        <v>5234.4671420799987</v>
      </c>
      <c r="S28" s="58">
        <v>4942.4395598800002</v>
      </c>
      <c r="T28" s="58">
        <v>5084.7883651099983</v>
      </c>
      <c r="U28" s="58">
        <v>5539.0825965100021</v>
      </c>
      <c r="V28" s="58">
        <v>5751.7971389999984</v>
      </c>
      <c r="W28" s="58">
        <v>5276.9333551799991</v>
      </c>
      <c r="X28" s="58">
        <v>5454.8208368800006</v>
      </c>
      <c r="Y28" s="58">
        <v>5949.806268000003</v>
      </c>
      <c r="Z28" s="58">
        <v>6198.5864035699979</v>
      </c>
      <c r="AA28" s="58">
        <v>5703.6476897800003</v>
      </c>
      <c r="AB28" s="58">
        <v>5932.9688940099968</v>
      </c>
      <c r="AC28" s="58">
        <v>6486.2971646900023</v>
      </c>
      <c r="AD28" s="58">
        <v>6698.9944736099987</v>
      </c>
      <c r="AE28" s="58">
        <v>6209.3256554800028</v>
      </c>
      <c r="AF28" s="58">
        <v>6580.8461395600043</v>
      </c>
      <c r="AG28" s="119"/>
    </row>
    <row r="29" spans="2:33" ht="14.25" customHeight="1" x14ac:dyDescent="0.25">
      <c r="B29" s="57" t="s">
        <v>212</v>
      </c>
      <c r="C29" s="61">
        <v>0.39731299353586985</v>
      </c>
      <c r="D29" s="61">
        <v>0.3923610201735947</v>
      </c>
      <c r="E29" s="61">
        <v>0.41109835840390713</v>
      </c>
      <c r="F29" s="61">
        <v>0.43659656612582876</v>
      </c>
      <c r="G29" s="61">
        <v>0.41634450669183543</v>
      </c>
      <c r="H29" s="61">
        <v>0.39769341732909491</v>
      </c>
      <c r="I29" s="61">
        <v>0.40048722055606034</v>
      </c>
      <c r="J29" s="61">
        <v>0.43568845363059394</v>
      </c>
      <c r="K29" s="61">
        <v>0.41063670359977228</v>
      </c>
      <c r="L29" s="61">
        <v>0.44972314543578551</v>
      </c>
      <c r="M29" s="61">
        <v>0.43778654824506019</v>
      </c>
      <c r="N29" s="61">
        <v>0.42889256261202918</v>
      </c>
      <c r="O29" s="61">
        <v>0.39741654746543542</v>
      </c>
      <c r="P29" s="61">
        <v>0.38696929648276518</v>
      </c>
      <c r="Q29" s="61">
        <v>0.40637636554701628</v>
      </c>
      <c r="R29" s="61">
        <v>0.41348991113917288</v>
      </c>
      <c r="S29" s="61">
        <v>0.38852877877450442</v>
      </c>
      <c r="T29" s="61">
        <v>0.39934851957610351</v>
      </c>
      <c r="U29" s="61">
        <v>0.4224499941053998</v>
      </c>
      <c r="V29" s="61">
        <v>0.4249659120328379</v>
      </c>
      <c r="W29" s="61">
        <v>0.38956707659186124</v>
      </c>
      <c r="X29" s="61">
        <v>0.39877524470494541</v>
      </c>
      <c r="Y29" s="61">
        <v>0.42380381847642173</v>
      </c>
      <c r="Z29" s="61">
        <v>0.42510170396643515</v>
      </c>
      <c r="AA29" s="61">
        <v>0.39635439296550246</v>
      </c>
      <c r="AB29" s="61">
        <v>0.4051165269801007</v>
      </c>
      <c r="AC29" s="61">
        <v>0.43389344088387938</v>
      </c>
      <c r="AD29" s="61">
        <v>0.42913170163364661</v>
      </c>
      <c r="AE29" s="61">
        <v>0.40171569869236984</v>
      </c>
      <c r="AF29" s="61">
        <v>0.41763526627144582</v>
      </c>
      <c r="AG29" s="121"/>
    </row>
    <row r="30" spans="2:33" ht="14.25" customHeight="1" x14ac:dyDescent="0.25">
      <c r="B30" s="57" t="s">
        <v>213</v>
      </c>
      <c r="C30" s="58">
        <v>-2588.4</v>
      </c>
      <c r="D30" s="58">
        <v>-2637.2</v>
      </c>
      <c r="E30" s="58">
        <v>-2705</v>
      </c>
      <c r="F30" s="58">
        <v>-2989.2</v>
      </c>
      <c r="G30" s="58">
        <v>-2744.7000000000003</v>
      </c>
      <c r="H30" s="58">
        <v>-2777.3999999999996</v>
      </c>
      <c r="I30" s="58">
        <v>-2783</v>
      </c>
      <c r="J30" s="58">
        <v>-2922.3999999999996</v>
      </c>
      <c r="K30" s="58">
        <v>-2905.2999999999997</v>
      </c>
      <c r="L30" s="58">
        <v>-3013.3999999999996</v>
      </c>
      <c r="M30" s="58">
        <v>-3053.3999999999996</v>
      </c>
      <c r="N30" s="58">
        <v>-3066.2000000000003</v>
      </c>
      <c r="O30" s="58">
        <v>-3074.1120000000001</v>
      </c>
      <c r="P30" s="58">
        <v>-3096.9879999999998</v>
      </c>
      <c r="Q30" s="58">
        <v>-3225.5999999999995</v>
      </c>
      <c r="R30" s="58">
        <v>-3263.2</v>
      </c>
      <c r="S30" s="58">
        <v>-3260.2999999999997</v>
      </c>
      <c r="T30" s="58">
        <v>-3206.9</v>
      </c>
      <c r="U30" s="58">
        <v>-3418.1</v>
      </c>
      <c r="V30" s="58">
        <v>-3504.3</v>
      </c>
      <c r="W30" s="58">
        <v>-3366.2999999999997</v>
      </c>
      <c r="X30" s="58">
        <v>-3413.9</v>
      </c>
      <c r="Y30" s="58">
        <v>-3661</v>
      </c>
      <c r="Z30" s="58">
        <v>-3761.1</v>
      </c>
      <c r="AA30" s="58">
        <v>-3714.9999999999995</v>
      </c>
      <c r="AB30" s="58">
        <v>-3688.9000000000005</v>
      </c>
      <c r="AC30" s="58">
        <v>-3718.3</v>
      </c>
      <c r="AD30" s="58">
        <v>-3822.2000000000003</v>
      </c>
      <c r="AE30" s="58">
        <v>-3883.8</v>
      </c>
      <c r="AF30" s="58">
        <v>-3983.7</v>
      </c>
      <c r="AG30" s="119"/>
    </row>
    <row r="31" spans="2:33" ht="14.25" customHeight="1" x14ac:dyDescent="0.25">
      <c r="B31" s="94" t="s">
        <v>86</v>
      </c>
      <c r="C31" s="95">
        <v>-1440.2</v>
      </c>
      <c r="D31" s="95">
        <v>-1461.6999999999998</v>
      </c>
      <c r="E31" s="95">
        <v>-1452.6</v>
      </c>
      <c r="F31" s="95">
        <v>-1767.5</v>
      </c>
      <c r="G31" s="95">
        <v>-1566</v>
      </c>
      <c r="H31" s="95">
        <v>-1603.2999999999997</v>
      </c>
      <c r="I31" s="95">
        <v>-1590.3999999999999</v>
      </c>
      <c r="J31" s="95">
        <v>-1591.8</v>
      </c>
      <c r="K31" s="95">
        <v>-1596.4999999999998</v>
      </c>
      <c r="L31" s="95">
        <v>-1622.4999999999998</v>
      </c>
      <c r="M31" s="95">
        <v>-1627.1</v>
      </c>
      <c r="N31" s="95">
        <v>-1590.1</v>
      </c>
      <c r="O31" s="95">
        <v>-1535.731</v>
      </c>
      <c r="P31" s="95">
        <v>-1494.769</v>
      </c>
      <c r="Q31" s="95">
        <v>-1589.8999999999996</v>
      </c>
      <c r="R31" s="95">
        <v>-1618.4</v>
      </c>
      <c r="S31" s="95">
        <v>-1512.8</v>
      </c>
      <c r="T31" s="95">
        <v>-1494.9</v>
      </c>
      <c r="U31" s="95">
        <v>-1562.3</v>
      </c>
      <c r="V31" s="34">
        <v>-1595.5000000000002</v>
      </c>
      <c r="W31" s="34">
        <v>-1598.2</v>
      </c>
      <c r="X31" s="34">
        <v>-1603.6000000000001</v>
      </c>
      <c r="Y31" s="34">
        <v>-1829</v>
      </c>
      <c r="Z31" s="34">
        <v>-1826.2</v>
      </c>
      <c r="AA31" s="34">
        <v>-1811.4999999999998</v>
      </c>
      <c r="AB31" s="34">
        <v>-1802.1000000000001</v>
      </c>
      <c r="AC31" s="34">
        <v>-1792</v>
      </c>
      <c r="AD31" s="34">
        <v>-1822</v>
      </c>
      <c r="AE31" s="34">
        <v>-1860.3</v>
      </c>
      <c r="AF31" s="34">
        <v>-1903.5</v>
      </c>
      <c r="AG31" s="119"/>
    </row>
    <row r="32" spans="2:33" ht="14.25" customHeight="1" x14ac:dyDescent="0.25">
      <c r="B32" s="88" t="s">
        <v>87</v>
      </c>
      <c r="C32" s="34">
        <v>-447.7</v>
      </c>
      <c r="D32" s="34">
        <v>-455.9</v>
      </c>
      <c r="E32" s="34">
        <v>-487.2</v>
      </c>
      <c r="F32" s="34">
        <v>-522.4</v>
      </c>
      <c r="G32" s="34">
        <v>-514.1</v>
      </c>
      <c r="H32" s="34">
        <v>-521.5</v>
      </c>
      <c r="I32" s="34">
        <v>-535.20000000000005</v>
      </c>
      <c r="J32" s="34">
        <v>-659.7</v>
      </c>
      <c r="K32" s="34">
        <v>-633.70000000000005</v>
      </c>
      <c r="L32" s="34">
        <v>-680.4</v>
      </c>
      <c r="M32" s="34">
        <v>-704.3</v>
      </c>
      <c r="N32" s="34">
        <v>-718.7</v>
      </c>
      <c r="O32" s="34">
        <v>-739.27200000000005</v>
      </c>
      <c r="P32" s="34">
        <v>-752.72799999999995</v>
      </c>
      <c r="Q32" s="34">
        <v>-775.30000000000007</v>
      </c>
      <c r="R32" s="34">
        <v>-782.3</v>
      </c>
      <c r="S32" s="34">
        <v>-823.6</v>
      </c>
      <c r="T32" s="34">
        <v>-841.6</v>
      </c>
      <c r="U32" s="34">
        <v>-765.4</v>
      </c>
      <c r="V32" s="34">
        <v>-922.7</v>
      </c>
      <c r="W32" s="34">
        <v>-826.4</v>
      </c>
      <c r="X32" s="34">
        <v>-848.6</v>
      </c>
      <c r="Y32" s="34">
        <v>-859.4</v>
      </c>
      <c r="Z32" s="34">
        <v>-918.8</v>
      </c>
      <c r="AA32" s="34">
        <v>-913.4</v>
      </c>
      <c r="AB32" s="34">
        <v>-904</v>
      </c>
      <c r="AC32" s="34">
        <v>-934.2</v>
      </c>
      <c r="AD32" s="34">
        <v>-971.8</v>
      </c>
      <c r="AE32" s="34">
        <v>-962.1</v>
      </c>
      <c r="AF32" s="34">
        <v>-1004.6</v>
      </c>
      <c r="AG32" s="119"/>
    </row>
    <row r="33" spans="2:33" ht="14.25" customHeight="1" x14ac:dyDescent="0.25">
      <c r="B33" s="88" t="s">
        <v>88</v>
      </c>
      <c r="C33" s="34">
        <v>-396.59999999999997</v>
      </c>
      <c r="D33" s="34">
        <v>-420.90000000000003</v>
      </c>
      <c r="E33" s="34">
        <v>-465.40000000000003</v>
      </c>
      <c r="F33" s="34">
        <v>-448.69999999999993</v>
      </c>
      <c r="G33" s="34">
        <v>-441.30000000000007</v>
      </c>
      <c r="H33" s="34">
        <v>-466.9</v>
      </c>
      <c r="I33" s="34">
        <v>-476.9</v>
      </c>
      <c r="J33" s="34">
        <v>-489.20000000000005</v>
      </c>
      <c r="K33" s="34">
        <v>-488.50000000000006</v>
      </c>
      <c r="L33" s="34">
        <v>-523.90000000000009</v>
      </c>
      <c r="M33" s="34">
        <v>-533.9</v>
      </c>
      <c r="N33" s="34">
        <v>-568.9</v>
      </c>
      <c r="O33" s="34">
        <v>-609.50900000000001</v>
      </c>
      <c r="P33" s="34">
        <v>-649.09099999999989</v>
      </c>
      <c r="Q33" s="34">
        <v>-671.19999999999993</v>
      </c>
      <c r="R33" s="34">
        <v>-671.80000000000007</v>
      </c>
      <c r="S33" s="34">
        <v>-684.8</v>
      </c>
      <c r="T33" s="34">
        <v>-630.80000000000007</v>
      </c>
      <c r="U33" s="34">
        <v>-849.90000000000009</v>
      </c>
      <c r="V33" s="34">
        <v>-742.3</v>
      </c>
      <c r="W33" s="34">
        <v>-699.5</v>
      </c>
      <c r="X33" s="34">
        <v>-719.3</v>
      </c>
      <c r="Y33" s="34">
        <v>-730</v>
      </c>
      <c r="Z33" s="34">
        <v>-769</v>
      </c>
      <c r="AA33" s="34">
        <v>-740.69999999999993</v>
      </c>
      <c r="AB33" s="34">
        <v>-749.3</v>
      </c>
      <c r="AC33" s="34">
        <v>-766.3</v>
      </c>
      <c r="AD33" s="34">
        <v>-800.5</v>
      </c>
      <c r="AE33" s="34">
        <v>-826.30000000000007</v>
      </c>
      <c r="AF33" s="34">
        <v>-845.3</v>
      </c>
      <c r="AG33" s="119"/>
    </row>
    <row r="34" spans="2:33" ht="14.25" customHeight="1" x14ac:dyDescent="0.25">
      <c r="B34" s="96" t="s">
        <v>89</v>
      </c>
      <c r="C34" s="97">
        <v>-303.89999999999998</v>
      </c>
      <c r="D34" s="97">
        <v>-298.7</v>
      </c>
      <c r="E34" s="97">
        <v>-299.8</v>
      </c>
      <c r="F34" s="97">
        <v>-250.60000000000002</v>
      </c>
      <c r="G34" s="97">
        <v>-223.3</v>
      </c>
      <c r="H34" s="97">
        <v>-185.70000000000002</v>
      </c>
      <c r="I34" s="97">
        <v>-180.5</v>
      </c>
      <c r="J34" s="97">
        <v>-181.7</v>
      </c>
      <c r="K34" s="97">
        <v>-186.6</v>
      </c>
      <c r="L34" s="97">
        <v>-186.6</v>
      </c>
      <c r="M34" s="97">
        <v>-188.1</v>
      </c>
      <c r="N34" s="97">
        <v>-188.5</v>
      </c>
      <c r="O34" s="97">
        <v>-189.6</v>
      </c>
      <c r="P34" s="97">
        <v>-200.4</v>
      </c>
      <c r="Q34" s="97">
        <v>-189.2</v>
      </c>
      <c r="R34" s="97">
        <v>-190.70000000000002</v>
      </c>
      <c r="S34" s="97">
        <v>-239.10000000000002</v>
      </c>
      <c r="T34" s="97">
        <v>-239.6</v>
      </c>
      <c r="U34" s="97">
        <v>-240.5</v>
      </c>
      <c r="V34" s="34">
        <v>-243.8</v>
      </c>
      <c r="W34" s="34">
        <v>-242.20000000000002</v>
      </c>
      <c r="X34" s="34">
        <v>-242.4</v>
      </c>
      <c r="Y34" s="34">
        <v>-242.6</v>
      </c>
      <c r="Z34" s="34">
        <v>-247.1</v>
      </c>
      <c r="AA34" s="34">
        <v>-249.40000000000003</v>
      </c>
      <c r="AB34" s="34">
        <v>-233.50000000000003</v>
      </c>
      <c r="AC34" s="34">
        <v>-225.8</v>
      </c>
      <c r="AD34" s="34">
        <v>-227.9</v>
      </c>
      <c r="AE34" s="34">
        <v>-235.1</v>
      </c>
      <c r="AF34" s="34">
        <v>-230.3</v>
      </c>
      <c r="AG34" s="119"/>
    </row>
    <row r="35" spans="2:33" ht="14.25" customHeight="1" x14ac:dyDescent="0.25">
      <c r="B35" s="57" t="s">
        <v>70</v>
      </c>
      <c r="C35" s="58">
        <v>1771.9999999999977</v>
      </c>
      <c r="D35" s="58">
        <v>1627.6999999999989</v>
      </c>
      <c r="E35" s="58">
        <v>1836.2999999999997</v>
      </c>
      <c r="F35" s="58">
        <v>1977.8999999999992</v>
      </c>
      <c r="G35" s="58">
        <v>1762.0999999999976</v>
      </c>
      <c r="H35" s="58">
        <v>1325.7999999999979</v>
      </c>
      <c r="I35" s="58">
        <v>1538.8000000000002</v>
      </c>
      <c r="J35" s="58">
        <v>1954.2000000000012</v>
      </c>
      <c r="K35" s="58">
        <v>1549.6999999999998</v>
      </c>
      <c r="L35" s="58">
        <v>1775.9000000000005</v>
      </c>
      <c r="M35" s="58">
        <v>1776.799999999997</v>
      </c>
      <c r="N35" s="58">
        <v>1866.4999999999995</v>
      </c>
      <c r="O35" s="58">
        <v>1437.2000000000003</v>
      </c>
      <c r="P35" s="58">
        <v>1481.4000000000024</v>
      </c>
      <c r="Q35" s="58">
        <v>1731.7999999999979</v>
      </c>
      <c r="R35" s="58">
        <v>1971.1999999999985</v>
      </c>
      <c r="S35" s="58">
        <v>1682.1000000000017</v>
      </c>
      <c r="T35" s="58">
        <v>1877.9000000000015</v>
      </c>
      <c r="U35" s="58">
        <v>2120.9999999999977</v>
      </c>
      <c r="V35" s="58">
        <v>2247.5000000000005</v>
      </c>
      <c r="W35" s="58">
        <v>1910.7000000000003</v>
      </c>
      <c r="X35" s="58">
        <v>2040.900000000001</v>
      </c>
      <c r="Y35" s="58">
        <v>2288.8000000000002</v>
      </c>
      <c r="Z35" s="58">
        <v>2437.4000000000005</v>
      </c>
      <c r="AA35" s="58">
        <v>1988.6000000000004</v>
      </c>
      <c r="AB35" s="58">
        <v>2244.1000000000017</v>
      </c>
      <c r="AC35" s="58">
        <v>2767.9999999999991</v>
      </c>
      <c r="AD35" s="58">
        <v>2876.8</v>
      </c>
      <c r="AE35" s="58">
        <v>2325.4999999999995</v>
      </c>
      <c r="AF35" s="58">
        <v>2597.200000000003</v>
      </c>
      <c r="AG35" s="119"/>
    </row>
    <row r="36" spans="2:33" ht="14.25" customHeight="1" x14ac:dyDescent="0.25">
      <c r="B36" s="57" t="s">
        <v>214</v>
      </c>
      <c r="C36" s="61">
        <v>0.16146193572735548</v>
      </c>
      <c r="D36" s="61">
        <v>0.14974466752715418</v>
      </c>
      <c r="E36" s="61">
        <v>0.16622991556098354</v>
      </c>
      <c r="F36" s="61">
        <v>0.17385282119149534</v>
      </c>
      <c r="G36" s="61">
        <v>0.16278561119188245</v>
      </c>
      <c r="H36" s="61">
        <v>0.12850077213586297</v>
      </c>
      <c r="I36" s="61">
        <v>0.1425932077942523</v>
      </c>
      <c r="J36" s="61">
        <v>0.17459406678927766</v>
      </c>
      <c r="K36" s="61">
        <v>0.14284346489425734</v>
      </c>
      <c r="L36" s="61">
        <v>0.16675930296783309</v>
      </c>
      <c r="M36" s="61">
        <v>0.16104047506017205</v>
      </c>
      <c r="N36" s="61">
        <v>0.16229105844227049</v>
      </c>
      <c r="O36" s="61">
        <v>0.12660747709540651</v>
      </c>
      <c r="P36" s="61">
        <v>0.12521015116674891</v>
      </c>
      <c r="Q36" s="61">
        <v>0.14196251294291259</v>
      </c>
      <c r="R36" s="61">
        <v>0.15571237543649102</v>
      </c>
      <c r="S36" s="61">
        <v>0.13223110790907927</v>
      </c>
      <c r="T36" s="61">
        <v>0.14748629265630059</v>
      </c>
      <c r="U36" s="61">
        <v>0.16176260633161585</v>
      </c>
      <c r="V36" s="61">
        <v>0.16605434166265781</v>
      </c>
      <c r="W36" s="61">
        <v>0.14105651202007258</v>
      </c>
      <c r="X36" s="61">
        <v>0.14920020679979437</v>
      </c>
      <c r="Y36" s="61">
        <v>0.16303088471062022</v>
      </c>
      <c r="Z36" s="61">
        <v>0.1671579334041445</v>
      </c>
      <c r="AA36" s="61">
        <v>0.13819057359792855</v>
      </c>
      <c r="AB36" s="61">
        <v>0.15323222056901498</v>
      </c>
      <c r="AC36" s="61">
        <v>0.18516219868936232</v>
      </c>
      <c r="AD36" s="61">
        <v>0.18428528104075373</v>
      </c>
      <c r="AE36" s="61">
        <v>0.15044948664991381</v>
      </c>
      <c r="AF36" s="61">
        <v>0.16482414123614844</v>
      </c>
      <c r="AG36" s="121"/>
    </row>
    <row r="37" spans="2:33" ht="14.25" customHeight="1" x14ac:dyDescent="0.25">
      <c r="B37" s="57" t="s">
        <v>215</v>
      </c>
      <c r="C37" s="58">
        <v>-89.600000000000009</v>
      </c>
      <c r="D37" s="58">
        <v>-240.89999999999998</v>
      </c>
      <c r="E37" s="58">
        <v>-305.90000000000003</v>
      </c>
      <c r="F37" s="58">
        <v>-183.7</v>
      </c>
      <c r="G37" s="58">
        <v>-194.5</v>
      </c>
      <c r="H37" s="58">
        <v>-74.899999999999991</v>
      </c>
      <c r="I37" s="58">
        <v>-16.600000000000016</v>
      </c>
      <c r="J37" s="58">
        <v>-287.39999999999998</v>
      </c>
      <c r="K37" s="58">
        <v>-314.59999999999997</v>
      </c>
      <c r="L37" s="58">
        <v>-157.30000000000001</v>
      </c>
      <c r="M37" s="58">
        <v>-254.4</v>
      </c>
      <c r="N37" s="58">
        <v>-400.3</v>
      </c>
      <c r="O37" s="58">
        <v>-524</v>
      </c>
      <c r="P37" s="58">
        <v>-601.1</v>
      </c>
      <c r="Q37" s="58">
        <v>-37.499999999999972</v>
      </c>
      <c r="R37" s="58">
        <v>-603.69999999999993</v>
      </c>
      <c r="S37" s="58">
        <v>-657.4</v>
      </c>
      <c r="T37" s="58">
        <v>-485.80000000000007</v>
      </c>
      <c r="U37" s="58">
        <v>-569.9</v>
      </c>
      <c r="V37" s="58">
        <v>-630.80000000000007</v>
      </c>
      <c r="W37" s="58">
        <v>-686.8</v>
      </c>
      <c r="X37" s="58">
        <v>-351.49999999999994</v>
      </c>
      <c r="Y37" s="58">
        <v>-529</v>
      </c>
      <c r="Z37" s="58">
        <v>-342.40000000000003</v>
      </c>
      <c r="AA37" s="58">
        <v>-569.09999999999991</v>
      </c>
      <c r="AB37" s="58">
        <v>-689.2</v>
      </c>
      <c r="AC37" s="58">
        <v>-666.4</v>
      </c>
      <c r="AD37" s="58">
        <v>-663.7</v>
      </c>
      <c r="AE37" s="58">
        <v>-720.47500000000002</v>
      </c>
      <c r="AF37" s="58">
        <v>-713.8</v>
      </c>
      <c r="AG37" s="119"/>
    </row>
    <row r="38" spans="2:33" ht="14.25" customHeight="1" x14ac:dyDescent="0.25">
      <c r="B38" s="88" t="s">
        <v>71</v>
      </c>
      <c r="C38" s="34">
        <v>55.3</v>
      </c>
      <c r="D38" s="34">
        <v>68.599999999999994</v>
      </c>
      <c r="E38" s="34">
        <v>85.1</v>
      </c>
      <c r="F38" s="34">
        <v>63.1</v>
      </c>
      <c r="G38" s="34">
        <v>45.2</v>
      </c>
      <c r="H38" s="34">
        <v>49</v>
      </c>
      <c r="I38" s="34">
        <v>42.9</v>
      </c>
      <c r="J38" s="34">
        <v>40.1</v>
      </c>
      <c r="K38" s="34">
        <v>29.9</v>
      </c>
      <c r="L38" s="34">
        <v>59.3</v>
      </c>
      <c r="M38" s="34">
        <v>92.5</v>
      </c>
      <c r="N38" s="34">
        <v>131.30000000000001</v>
      </c>
      <c r="O38" s="34">
        <v>162.80000000000001</v>
      </c>
      <c r="P38" s="34">
        <v>95.2</v>
      </c>
      <c r="Q38" s="34">
        <v>190.9</v>
      </c>
      <c r="R38" s="34">
        <v>122.9</v>
      </c>
      <c r="S38" s="34">
        <v>123.2</v>
      </c>
      <c r="T38" s="34">
        <v>113.6</v>
      </c>
      <c r="U38" s="34">
        <v>154.80000000000001</v>
      </c>
      <c r="V38" s="34">
        <v>144.80000000000001</v>
      </c>
      <c r="W38" s="34">
        <v>151.30000000000001</v>
      </c>
      <c r="X38" s="34">
        <v>153.1</v>
      </c>
      <c r="Y38" s="34">
        <v>155.5</v>
      </c>
      <c r="Z38" s="34">
        <v>182.4</v>
      </c>
      <c r="AA38" s="34">
        <v>214.9</v>
      </c>
      <c r="AB38" s="34">
        <v>236.7</v>
      </c>
      <c r="AC38" s="34">
        <v>236.8</v>
      </c>
      <c r="AD38" s="34">
        <v>244</v>
      </c>
      <c r="AE38" s="34">
        <v>251.37700000000001</v>
      </c>
      <c r="AF38" s="34">
        <v>230.4</v>
      </c>
      <c r="AG38" s="120"/>
    </row>
    <row r="39" spans="2:33" ht="14.25" customHeight="1" x14ac:dyDescent="0.25">
      <c r="B39" s="88" t="s">
        <v>90</v>
      </c>
      <c r="C39" s="34">
        <v>-95.9</v>
      </c>
      <c r="D39" s="34">
        <v>-93.9</v>
      </c>
      <c r="E39" s="34">
        <v>-121.70000000000002</v>
      </c>
      <c r="F39" s="34">
        <v>-61.199999999999989</v>
      </c>
      <c r="G39" s="34">
        <v>-47.689999999999984</v>
      </c>
      <c r="H39" s="34">
        <v>-35.003351839999993</v>
      </c>
      <c r="I39" s="34">
        <v>-17.644896420000009</v>
      </c>
      <c r="J39" s="34">
        <v>-22.334430800000007</v>
      </c>
      <c r="K39" s="34">
        <v>-8.2715892100000019</v>
      </c>
      <c r="L39" s="34">
        <v>-12.80697146</v>
      </c>
      <c r="M39" s="34">
        <v>-15.799568709999988</v>
      </c>
      <c r="N39" s="34">
        <v>-58.612060939999992</v>
      </c>
      <c r="O39" s="34">
        <v>-193.59788817999998</v>
      </c>
      <c r="P39" s="34">
        <v>-76.509836889999974</v>
      </c>
      <c r="Q39" s="34">
        <v>-139.05873937999996</v>
      </c>
      <c r="R39" s="34">
        <v>-148.75793415999999</v>
      </c>
      <c r="S39" s="34">
        <v>-203.64459745999966</v>
      </c>
      <c r="T39" s="34">
        <v>-159.08347154322701</v>
      </c>
      <c r="U39" s="34">
        <v>-182.12409930000297</v>
      </c>
      <c r="V39" s="34">
        <v>-154.77821489999997</v>
      </c>
      <c r="W39" s="34">
        <v>-132.44115691999997</v>
      </c>
      <c r="X39" s="34">
        <v>-136.02839055999993</v>
      </c>
      <c r="Y39" s="34">
        <v>-99.662447060000034</v>
      </c>
      <c r="Z39" s="34">
        <v>-142.27470961</v>
      </c>
      <c r="AA39" s="34">
        <v>-162.63101632999997</v>
      </c>
      <c r="AB39" s="34">
        <v>-180.39921187000004</v>
      </c>
      <c r="AC39" s="34">
        <v>-138.71820578000006</v>
      </c>
      <c r="AD39" s="34">
        <v>-139.32865042999993</v>
      </c>
      <c r="AE39" s="34">
        <v>-153.44137332999998</v>
      </c>
      <c r="AF39" s="34">
        <v>-158.56962634999991</v>
      </c>
      <c r="AG39" s="120"/>
    </row>
    <row r="40" spans="2:33" ht="14.25" customHeight="1" x14ac:dyDescent="0.25">
      <c r="B40" s="88" t="s">
        <v>91</v>
      </c>
      <c r="C40" s="34">
        <v>-99</v>
      </c>
      <c r="D40" s="34">
        <v>-119</v>
      </c>
      <c r="E40" s="34">
        <v>-124</v>
      </c>
      <c r="F40" s="34">
        <v>-116</v>
      </c>
      <c r="G40" s="34">
        <v>-91.810000000000016</v>
      </c>
      <c r="H40" s="34">
        <v>-124.19664816</v>
      </c>
      <c r="I40" s="34">
        <v>-85.755103579999997</v>
      </c>
      <c r="J40" s="34">
        <v>-224.36556919999998</v>
      </c>
      <c r="K40" s="34">
        <v>-180.12841079</v>
      </c>
      <c r="L40" s="34">
        <v>-201.19302854</v>
      </c>
      <c r="M40" s="34">
        <v>-207.60043129000002</v>
      </c>
      <c r="N40" s="34">
        <v>-239.78793905999999</v>
      </c>
      <c r="O40" s="34">
        <v>-291.00211182000004</v>
      </c>
      <c r="P40" s="34">
        <v>-317.69016311000001</v>
      </c>
      <c r="Q40" s="34">
        <v>-341.64126062000003</v>
      </c>
      <c r="R40" s="34">
        <v>-342.04206583999996</v>
      </c>
      <c r="S40" s="34">
        <v>-335.25540254000032</v>
      </c>
      <c r="T40" s="34">
        <v>-315.71652845677301</v>
      </c>
      <c r="U40" s="34">
        <v>-373.87590069999703</v>
      </c>
      <c r="V40" s="34">
        <v>-367.72178510000003</v>
      </c>
      <c r="W40" s="34">
        <v>-403.35884307999999</v>
      </c>
      <c r="X40" s="34">
        <v>-390.27160944000002</v>
      </c>
      <c r="Y40" s="34">
        <v>-388.13755293999998</v>
      </c>
      <c r="Z40" s="34">
        <v>-449.22529039</v>
      </c>
      <c r="AA40" s="34">
        <v>-413.86898367000003</v>
      </c>
      <c r="AB40" s="34">
        <v>-421.90078812999991</v>
      </c>
      <c r="AC40" s="34">
        <v>-417.88179421999996</v>
      </c>
      <c r="AD40" s="34">
        <v>-450.17134957000007</v>
      </c>
      <c r="AE40" s="34">
        <v>-447.55862667000002</v>
      </c>
      <c r="AF40" s="34">
        <v>-436.83037365000007</v>
      </c>
      <c r="AG40" s="120"/>
    </row>
    <row r="41" spans="2:33" ht="14.25" customHeight="1" x14ac:dyDescent="0.25">
      <c r="B41" s="88" t="s">
        <v>9</v>
      </c>
      <c r="C41" s="34">
        <v>50</v>
      </c>
      <c r="D41" s="34">
        <v>-96.6</v>
      </c>
      <c r="E41" s="34">
        <v>-145.30000000000001</v>
      </c>
      <c r="F41" s="34">
        <v>-69.600000000000009</v>
      </c>
      <c r="G41" s="34">
        <v>-100.2</v>
      </c>
      <c r="H41" s="34">
        <v>35.300000000000004</v>
      </c>
      <c r="I41" s="34">
        <v>43.9</v>
      </c>
      <c r="J41" s="34">
        <v>-80.8</v>
      </c>
      <c r="K41" s="34">
        <v>-156.10000000000002</v>
      </c>
      <c r="L41" s="34">
        <v>-2.5999999999999943</v>
      </c>
      <c r="M41" s="34">
        <v>-123.5</v>
      </c>
      <c r="N41" s="34">
        <v>-233.2</v>
      </c>
      <c r="O41" s="34">
        <v>-202.20000000000002</v>
      </c>
      <c r="P41" s="34">
        <v>-302.10000000000002</v>
      </c>
      <c r="Q41" s="34">
        <v>252.29999999999998</v>
      </c>
      <c r="R41" s="34">
        <v>-235.8</v>
      </c>
      <c r="S41" s="34">
        <v>-241.7</v>
      </c>
      <c r="T41" s="34">
        <v>-124.60000000000002</v>
      </c>
      <c r="U41" s="34">
        <v>-168.7</v>
      </c>
      <c r="V41" s="34">
        <v>-253.10000000000002</v>
      </c>
      <c r="W41" s="34">
        <v>-302.3</v>
      </c>
      <c r="X41" s="34">
        <v>21.699999999999989</v>
      </c>
      <c r="Y41" s="34">
        <v>-196.7</v>
      </c>
      <c r="Z41" s="34">
        <v>66.7</v>
      </c>
      <c r="AA41" s="34">
        <v>-207.5</v>
      </c>
      <c r="AB41" s="34">
        <v>-323.60000000000002</v>
      </c>
      <c r="AC41" s="34">
        <v>-346.6</v>
      </c>
      <c r="AD41" s="34">
        <v>-318.2</v>
      </c>
      <c r="AE41" s="34">
        <v>-370.84800000000007</v>
      </c>
      <c r="AF41" s="34">
        <v>-348.8</v>
      </c>
      <c r="AG41" s="120"/>
    </row>
    <row r="42" spans="2:33" ht="14.25" customHeight="1" x14ac:dyDescent="0.25">
      <c r="B42" s="75" t="s">
        <v>216</v>
      </c>
      <c r="C42" s="76">
        <v>-0.1</v>
      </c>
      <c r="D42" s="76">
        <v>0.1</v>
      </c>
      <c r="E42" s="76">
        <v>-0.7</v>
      </c>
      <c r="F42" s="76">
        <v>1.4</v>
      </c>
      <c r="G42" s="76">
        <v>0.5</v>
      </c>
      <c r="H42" s="76">
        <v>0.8</v>
      </c>
      <c r="I42" s="76">
        <v>-0.2</v>
      </c>
      <c r="J42" s="76">
        <v>-0.4</v>
      </c>
      <c r="K42" s="76">
        <v>2</v>
      </c>
      <c r="L42" s="76">
        <v>0.9</v>
      </c>
      <c r="M42" s="76">
        <v>121</v>
      </c>
      <c r="N42" s="76">
        <v>-6.6</v>
      </c>
      <c r="O42" s="76">
        <v>-3.8</v>
      </c>
      <c r="P42" s="76">
        <v>-4</v>
      </c>
      <c r="Q42" s="76">
        <v>-5.4</v>
      </c>
      <c r="R42" s="76">
        <v>-10.5</v>
      </c>
      <c r="S42" s="76">
        <v>-6.2</v>
      </c>
      <c r="T42" s="76">
        <v>-5.4</v>
      </c>
      <c r="U42" s="76">
        <v>-3</v>
      </c>
      <c r="V42" s="76">
        <v>3.9</v>
      </c>
      <c r="W42" s="76">
        <v>-0.1</v>
      </c>
      <c r="X42" s="76">
        <v>0.3</v>
      </c>
      <c r="Y42" s="76">
        <v>2.2000000000000002</v>
      </c>
      <c r="Z42" s="76">
        <v>-6.8</v>
      </c>
      <c r="AA42" s="76">
        <v>-3.7</v>
      </c>
      <c r="AB42" s="76">
        <v>0.5</v>
      </c>
      <c r="AC42" s="76">
        <v>0.7</v>
      </c>
      <c r="AD42" s="76">
        <v>-15.7</v>
      </c>
      <c r="AE42" s="76">
        <v>-1.9</v>
      </c>
      <c r="AF42" s="76">
        <v>0.4</v>
      </c>
      <c r="AG42" s="119"/>
    </row>
    <row r="43" spans="2:33" ht="14.25" customHeight="1" x14ac:dyDescent="0.25">
      <c r="B43" s="57" t="s">
        <v>217</v>
      </c>
      <c r="C43" s="58">
        <v>-340.2</v>
      </c>
      <c r="D43" s="58">
        <v>32.6</v>
      </c>
      <c r="E43" s="58">
        <v>-564.6</v>
      </c>
      <c r="F43" s="58">
        <v>-521.29999999999995</v>
      </c>
      <c r="G43" s="58">
        <v>-414.7</v>
      </c>
      <c r="H43" s="58">
        <v>-138.9</v>
      </c>
      <c r="I43" s="58">
        <v>-310.5</v>
      </c>
      <c r="J43" s="58">
        <v>-373.6</v>
      </c>
      <c r="K43" s="58">
        <v>-295</v>
      </c>
      <c r="L43" s="58">
        <v>-274.5</v>
      </c>
      <c r="M43" s="58">
        <v>-328.7</v>
      </c>
      <c r="N43" s="58">
        <v>1168</v>
      </c>
      <c r="O43" s="58">
        <v>-159.5</v>
      </c>
      <c r="P43" s="58">
        <v>-130.6</v>
      </c>
      <c r="Q43" s="58">
        <v>-252.5</v>
      </c>
      <c r="R43" s="58">
        <v>-231.10000000000002</v>
      </c>
      <c r="S43" s="58">
        <v>-183.9</v>
      </c>
      <c r="T43" s="58">
        <v>-265.7</v>
      </c>
      <c r="U43" s="58">
        <v>-71.5</v>
      </c>
      <c r="V43" s="58">
        <v>-12.8</v>
      </c>
      <c r="W43" s="58">
        <v>-327.60000000000002</v>
      </c>
      <c r="X43" s="58">
        <v>-458.2</v>
      </c>
      <c r="Y43" s="58">
        <v>-94</v>
      </c>
      <c r="Z43" s="58">
        <v>-326.59999999999997</v>
      </c>
      <c r="AA43" s="58">
        <v>-359.5</v>
      </c>
      <c r="AB43" s="58">
        <v>-216.6</v>
      </c>
      <c r="AC43" s="58">
        <v>-215.1</v>
      </c>
      <c r="AD43" s="58">
        <v>-302.2</v>
      </c>
      <c r="AE43" s="58">
        <v>-346.5</v>
      </c>
      <c r="AF43" s="58">
        <v>-316.3</v>
      </c>
      <c r="AG43" s="119"/>
    </row>
    <row r="44" spans="2:33" ht="14.25" customHeight="1" x14ac:dyDescent="0.25">
      <c r="B44" s="57" t="s">
        <v>218</v>
      </c>
      <c r="C44" s="58">
        <v>1342.0999999999979</v>
      </c>
      <c r="D44" s="58">
        <v>1419.4999999999986</v>
      </c>
      <c r="E44" s="58">
        <v>965.09999999999957</v>
      </c>
      <c r="F44" s="58">
        <v>1274.2999999999993</v>
      </c>
      <c r="G44" s="58">
        <v>1153.3999999999976</v>
      </c>
      <c r="H44" s="58">
        <v>1112.7999999999977</v>
      </c>
      <c r="I44" s="58">
        <v>1211.5000000000002</v>
      </c>
      <c r="J44" s="58">
        <v>1292.8000000000011</v>
      </c>
      <c r="K44" s="58">
        <v>942.09999999999991</v>
      </c>
      <c r="L44" s="58">
        <v>1345.0000000000007</v>
      </c>
      <c r="M44" s="58">
        <v>1314.6999999999969</v>
      </c>
      <c r="N44" s="58">
        <v>2627.6</v>
      </c>
      <c r="O44" s="58">
        <v>749.90000000000032</v>
      </c>
      <c r="P44" s="58">
        <v>745.70000000000232</v>
      </c>
      <c r="Q44" s="58">
        <v>1436.3999999999978</v>
      </c>
      <c r="R44" s="58">
        <v>1125.8999999999987</v>
      </c>
      <c r="S44" s="58">
        <v>834.60000000000161</v>
      </c>
      <c r="T44" s="58">
        <v>1121.0000000000011</v>
      </c>
      <c r="U44" s="58">
        <v>1476.5999999999976</v>
      </c>
      <c r="V44" s="58">
        <v>1607.8000000000004</v>
      </c>
      <c r="W44" s="58">
        <v>896.20000000000027</v>
      </c>
      <c r="X44" s="58">
        <v>1231.5000000000009</v>
      </c>
      <c r="Y44" s="58">
        <v>1668.0000000000002</v>
      </c>
      <c r="Z44" s="58">
        <v>1761.6000000000006</v>
      </c>
      <c r="AA44" s="58">
        <v>1056.3000000000004</v>
      </c>
      <c r="AB44" s="58">
        <v>1338.8000000000018</v>
      </c>
      <c r="AC44" s="58">
        <v>1887.1999999999989</v>
      </c>
      <c r="AD44" s="58">
        <v>1895.2000000000005</v>
      </c>
      <c r="AE44" s="58">
        <v>1256.5999999999995</v>
      </c>
      <c r="AF44" s="58">
        <v>1567.5000000000032</v>
      </c>
      <c r="AG44" s="119"/>
    </row>
    <row r="45" spans="2:33" ht="14.25" customHeight="1" x14ac:dyDescent="0.25">
      <c r="B45" s="88" t="s">
        <v>119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3</v>
      </c>
      <c r="N45" s="34">
        <v>7</v>
      </c>
      <c r="O45" s="34">
        <v>6.3</v>
      </c>
      <c r="P45" s="34">
        <v>17</v>
      </c>
      <c r="Q45" s="34">
        <v>3.3</v>
      </c>
      <c r="R45" s="34">
        <v>0.5</v>
      </c>
      <c r="S45" s="34">
        <v>0.1</v>
      </c>
      <c r="T45" s="34">
        <v>1.5</v>
      </c>
      <c r="U45" s="34">
        <v>-5.0999999999999996</v>
      </c>
      <c r="V45" s="34">
        <v>-7.0999999999999091</v>
      </c>
      <c r="W45" s="34">
        <v>-0.5</v>
      </c>
      <c r="X45" s="34">
        <v>-9.5999999999999091</v>
      </c>
      <c r="Y45" s="34">
        <v>-0.70000000000004547</v>
      </c>
      <c r="Z45" s="34">
        <v>1.4000000000000909</v>
      </c>
      <c r="AA45" s="34">
        <v>1.8999999999996362</v>
      </c>
      <c r="AB45" s="34">
        <v>5.5999999999999091</v>
      </c>
      <c r="AC45" s="34">
        <v>1.2000000000000455</v>
      </c>
      <c r="AD45" s="34">
        <v>-18.299999999999955</v>
      </c>
      <c r="AE45" s="34">
        <v>4.5</v>
      </c>
      <c r="AF45" s="34">
        <v>4.9999999999968168</v>
      </c>
      <c r="AG45" s="120"/>
    </row>
    <row r="46" spans="2:33" ht="14.25" customHeight="1" x14ac:dyDescent="0.25">
      <c r="B46" s="57" t="s">
        <v>219</v>
      </c>
      <c r="C46" s="58">
        <v>1342.0999999999979</v>
      </c>
      <c r="D46" s="58">
        <v>1419.4999999999986</v>
      </c>
      <c r="E46" s="58">
        <v>965.09999999999957</v>
      </c>
      <c r="F46" s="58">
        <v>1274.2999999999993</v>
      </c>
      <c r="G46" s="58">
        <v>1153.3999999999976</v>
      </c>
      <c r="H46" s="58">
        <v>1112.7999999999977</v>
      </c>
      <c r="I46" s="58">
        <v>1211.5000000000002</v>
      </c>
      <c r="J46" s="58">
        <v>1292.8000000000011</v>
      </c>
      <c r="K46" s="58">
        <v>942.09999999999991</v>
      </c>
      <c r="L46" s="58">
        <v>1345.0000000000007</v>
      </c>
      <c r="M46" s="58">
        <v>1317.6999999999969</v>
      </c>
      <c r="N46" s="58">
        <v>2634.6</v>
      </c>
      <c r="O46" s="58">
        <v>756.20000000000027</v>
      </c>
      <c r="P46" s="58">
        <v>762.70000000000232</v>
      </c>
      <c r="Q46" s="58">
        <v>1439.6999999999978</v>
      </c>
      <c r="R46" s="58">
        <v>1126.3999999999987</v>
      </c>
      <c r="S46" s="58">
        <v>834.70000000000164</v>
      </c>
      <c r="T46" s="58">
        <v>1122.5000000000011</v>
      </c>
      <c r="U46" s="58">
        <v>1471.4999999999977</v>
      </c>
      <c r="V46" s="58">
        <v>1600.7000000000005</v>
      </c>
      <c r="W46" s="58">
        <v>895.70000000000027</v>
      </c>
      <c r="X46" s="58">
        <v>1221.900000000001</v>
      </c>
      <c r="Y46" s="58">
        <v>1667.3000000000002</v>
      </c>
      <c r="Z46" s="58">
        <v>1763.0000000000007</v>
      </c>
      <c r="AA46" s="58">
        <v>1058.2</v>
      </c>
      <c r="AB46" s="58">
        <v>1344.4000000000017</v>
      </c>
      <c r="AC46" s="58">
        <v>1888.399999999999</v>
      </c>
      <c r="AD46" s="58">
        <v>1876.9000000000005</v>
      </c>
      <c r="AE46" s="58">
        <v>1261.0999999999995</v>
      </c>
      <c r="AF46" s="58">
        <v>1572.5</v>
      </c>
      <c r="AG46" s="119"/>
    </row>
    <row r="47" spans="2:33" ht="14.25" customHeight="1" x14ac:dyDescent="0.25">
      <c r="B47" s="57" t="s">
        <v>220</v>
      </c>
      <c r="C47" s="61">
        <v>0.12229010380343325</v>
      </c>
      <c r="D47" s="61">
        <v>0.13059074494980358</v>
      </c>
      <c r="E47" s="61">
        <v>8.7365077333717345E-2</v>
      </c>
      <c r="F47" s="61">
        <v>0.1120080135721333</v>
      </c>
      <c r="G47" s="61">
        <v>0.10655293340259753</v>
      </c>
      <c r="H47" s="61">
        <v>0.1078561315679501</v>
      </c>
      <c r="I47" s="61">
        <v>0.11226388825236332</v>
      </c>
      <c r="J47" s="61">
        <v>0.11550261464802897</v>
      </c>
      <c r="K47" s="61">
        <v>8.6837986885771337E-2</v>
      </c>
      <c r="L47" s="61">
        <v>0.1262972366077682</v>
      </c>
      <c r="M47" s="61">
        <v>0.11942989305875089</v>
      </c>
      <c r="N47" s="61">
        <v>0.22907689395767797</v>
      </c>
      <c r="O47" s="61">
        <v>6.66160410378141E-2</v>
      </c>
      <c r="P47" s="61">
        <v>6.4464548599216645E-2</v>
      </c>
      <c r="Q47" s="61">
        <v>0.11801791770638134</v>
      </c>
      <c r="R47" s="61">
        <v>8.8978500249423401E-2</v>
      </c>
      <c r="S47" s="61">
        <v>6.561637582290504E-2</v>
      </c>
      <c r="T47" s="61">
        <v>8.8158774964959497E-2</v>
      </c>
      <c r="U47" s="61">
        <v>0.11222709816924688</v>
      </c>
      <c r="V47" s="61">
        <v>0.118266155594846</v>
      </c>
      <c r="W47" s="61">
        <v>6.6124623340335489E-2</v>
      </c>
      <c r="X47" s="61">
        <v>8.9327126605256907E-2</v>
      </c>
      <c r="Y47" s="61">
        <v>0.11876153184114693</v>
      </c>
      <c r="Z47" s="61">
        <v>0.12090729325982884</v>
      </c>
      <c r="AA47" s="61">
        <v>7.3535786473563292E-2</v>
      </c>
      <c r="AB47" s="61">
        <v>9.1798670884980102E-2</v>
      </c>
      <c r="AC47" s="61">
        <v>0.12632236127347968</v>
      </c>
      <c r="AD47" s="61">
        <v>0.12023256534531103</v>
      </c>
      <c r="AE47" s="61">
        <v>8.1587550038360032E-2</v>
      </c>
      <c r="AF47" s="61">
        <v>9.9794379367720287E-2</v>
      </c>
      <c r="AG47" s="121"/>
    </row>
    <row r="48" spans="2:33" ht="14.25" customHeight="1" x14ac:dyDescent="0.25">
      <c r="B48" s="6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97"/>
      <c r="AF48" s="197"/>
      <c r="AG48" s="122"/>
    </row>
    <row r="49" spans="2:33" ht="14.25" customHeight="1" x14ac:dyDescent="0.25">
      <c r="B49" s="123" t="s">
        <v>8</v>
      </c>
      <c r="C49" s="29" t="s">
        <v>2</v>
      </c>
      <c r="D49" s="29" t="s">
        <v>42</v>
      </c>
      <c r="E49" s="29" t="s">
        <v>43</v>
      </c>
      <c r="F49" s="86" t="s">
        <v>45</v>
      </c>
      <c r="G49" s="86" t="s">
        <v>46</v>
      </c>
      <c r="H49" s="86" t="s">
        <v>56</v>
      </c>
      <c r="I49" s="28" t="s">
        <v>57</v>
      </c>
      <c r="J49" s="28" t="s">
        <v>58</v>
      </c>
      <c r="K49" s="28" t="s">
        <v>59</v>
      </c>
      <c r="L49" s="28" t="s">
        <v>75</v>
      </c>
      <c r="M49" s="28" t="s">
        <v>76</v>
      </c>
      <c r="N49" s="28" t="s">
        <v>77</v>
      </c>
      <c r="O49" s="28" t="s">
        <v>78</v>
      </c>
      <c r="P49" s="28" t="s">
        <v>79</v>
      </c>
      <c r="Q49" s="28" t="s">
        <v>82</v>
      </c>
      <c r="R49" s="28" t="s">
        <v>83</v>
      </c>
      <c r="S49" s="28" t="s">
        <v>85</v>
      </c>
      <c r="T49" s="28" t="s">
        <v>98</v>
      </c>
      <c r="U49" s="28" t="s">
        <v>98</v>
      </c>
      <c r="V49" s="28" t="s">
        <v>101</v>
      </c>
      <c r="W49" s="28" t="s">
        <v>104</v>
      </c>
      <c r="X49" s="28" t="s">
        <v>118</v>
      </c>
      <c r="Y49" s="28" t="s">
        <v>169</v>
      </c>
      <c r="Z49" s="28" t="s">
        <v>183</v>
      </c>
      <c r="AA49" s="28" t="s">
        <v>190</v>
      </c>
      <c r="AB49" s="28" t="s">
        <v>194</v>
      </c>
      <c r="AC49" s="28" t="s">
        <v>199</v>
      </c>
      <c r="AD49" s="28" t="s">
        <v>250</v>
      </c>
      <c r="AE49" s="28" t="s">
        <v>258</v>
      </c>
      <c r="AF49" s="28" t="s">
        <v>262</v>
      </c>
      <c r="AG49" s="118"/>
    </row>
    <row r="50" spans="2:33" ht="14.25" customHeight="1" x14ac:dyDescent="0.25">
      <c r="B50" s="57" t="s">
        <v>221</v>
      </c>
      <c r="C50" s="58">
        <v>-6614.3000000000011</v>
      </c>
      <c r="D50" s="58">
        <v>-6604.9000000000005</v>
      </c>
      <c r="E50" s="58">
        <v>-6569.7746859100007</v>
      </c>
      <c r="F50" s="58">
        <v>-6537.6591113000004</v>
      </c>
      <c r="G50" s="58">
        <v>-6393.6213261189732</v>
      </c>
      <c r="H50" s="58">
        <v>-6214.2807874876862</v>
      </c>
      <c r="I50" s="58">
        <v>-6469.682398475602</v>
      </c>
      <c r="J50" s="58">
        <v>-6316.2791265524156</v>
      </c>
      <c r="K50" s="58">
        <v>-6393.9662980560424</v>
      </c>
      <c r="L50" s="58">
        <v>-6423.4894873500007</v>
      </c>
      <c r="M50" s="58">
        <v>-6619.6196361299999</v>
      </c>
      <c r="N50" s="58">
        <v>-6568.2733362899999</v>
      </c>
      <c r="O50" s="58">
        <v>-6840.29851831</v>
      </c>
      <c r="P50" s="58">
        <v>-7252.9557366399995</v>
      </c>
      <c r="Q50" s="58">
        <v>-7241.6118088800013</v>
      </c>
      <c r="R50" s="58">
        <v>-7424.7707282200008</v>
      </c>
      <c r="S50" s="58">
        <v>-7778.4702668500013</v>
      </c>
      <c r="T50" s="58">
        <v>-7647.9203238000027</v>
      </c>
      <c r="U50" s="58">
        <v>-7572.7239457999985</v>
      </c>
      <c r="V50" s="58">
        <v>-7782.9287675699998</v>
      </c>
      <c r="W50" s="58">
        <v>-8268.7014591000025</v>
      </c>
      <c r="X50" s="58">
        <v>-8224.1146276399995</v>
      </c>
      <c r="Y50" s="58">
        <v>-8089.2514508399991</v>
      </c>
      <c r="Z50" s="58">
        <v>-8382.8331036200016</v>
      </c>
      <c r="AA50" s="58">
        <v>-8686.6247305800025</v>
      </c>
      <c r="AB50" s="58">
        <v>-8712.1233174499994</v>
      </c>
      <c r="AC50" s="58">
        <v>-8462.7584178899979</v>
      </c>
      <c r="AD50" s="58">
        <v>-8911.5848616100011</v>
      </c>
      <c r="AE50" s="58">
        <v>-9247.6895313599998</v>
      </c>
      <c r="AF50" s="58">
        <v>-9176.5543269099981</v>
      </c>
      <c r="AG50" s="119"/>
    </row>
    <row r="51" spans="2:33" ht="14.25" customHeight="1" x14ac:dyDescent="0.25">
      <c r="B51" s="57" t="s">
        <v>222</v>
      </c>
      <c r="C51" s="58">
        <v>4360.3969795534003</v>
      </c>
      <c r="D51" s="58">
        <v>4264.9181544673793</v>
      </c>
      <c r="E51" s="58">
        <v>4477.0177351893808</v>
      </c>
      <c r="F51" s="58">
        <v>4839.2500314199988</v>
      </c>
      <c r="G51" s="58">
        <v>4431.0437485164412</v>
      </c>
      <c r="H51" s="58">
        <v>4103.1810465499993</v>
      </c>
      <c r="I51" s="58">
        <v>4321.8730016992195</v>
      </c>
      <c r="J51" s="58">
        <v>4876.5825307941996</v>
      </c>
      <c r="K51" s="58">
        <v>4454.9724416139561</v>
      </c>
      <c r="L51" s="58">
        <v>4225.9913415699984</v>
      </c>
      <c r="M51" s="58">
        <v>4413.6314725499997</v>
      </c>
      <c r="N51" s="58">
        <v>4932.6683540000004</v>
      </c>
      <c r="O51" s="58">
        <v>4511.3217253899975</v>
      </c>
      <c r="P51" s="58">
        <v>4578.3533560800015</v>
      </c>
      <c r="Q51" s="58">
        <v>4957.3832927099993</v>
      </c>
      <c r="R51" s="58">
        <v>5234.4671420799987</v>
      </c>
      <c r="S51" s="58">
        <v>4942.4395598800002</v>
      </c>
      <c r="T51" s="58">
        <v>5084.7883651100001</v>
      </c>
      <c r="U51" s="58">
        <v>5539.0825965100021</v>
      </c>
      <c r="V51" s="58">
        <v>5751.7971389999984</v>
      </c>
      <c r="W51" s="58">
        <v>5276.9333551799991</v>
      </c>
      <c r="X51" s="58">
        <v>5454.8208368800006</v>
      </c>
      <c r="Y51" s="58">
        <v>5949.806268000003</v>
      </c>
      <c r="Z51" s="58">
        <v>6198.5864035699979</v>
      </c>
      <c r="AA51" s="58">
        <v>5703.6476897800003</v>
      </c>
      <c r="AB51" s="58">
        <v>5932.9688940099968</v>
      </c>
      <c r="AC51" s="58">
        <v>6486.2971646900023</v>
      </c>
      <c r="AD51" s="58">
        <v>6698.9944736099987</v>
      </c>
      <c r="AE51" s="58">
        <v>6209.3256554800028</v>
      </c>
      <c r="AF51" s="58">
        <v>6580.8461395600043</v>
      </c>
      <c r="AG51" s="119"/>
    </row>
    <row r="52" spans="2:33" ht="14.25" customHeight="1" x14ac:dyDescent="0.25">
      <c r="B52" s="35" t="s">
        <v>223</v>
      </c>
      <c r="C52" s="36">
        <v>0.39731271831738546</v>
      </c>
      <c r="D52" s="36">
        <v>0.39236269034296378</v>
      </c>
      <c r="E52" s="36">
        <v>0.4052792463571076</v>
      </c>
      <c r="F52" s="36">
        <v>0.42535885050477756</v>
      </c>
      <c r="G52" s="36">
        <v>0.40934689564736382</v>
      </c>
      <c r="H52" s="36">
        <v>0.39769341732909491</v>
      </c>
      <c r="I52" s="36">
        <v>0.40048722055606034</v>
      </c>
      <c r="J52" s="36">
        <v>0.43568845363059394</v>
      </c>
      <c r="K52" s="36">
        <v>0.41063670359977228</v>
      </c>
      <c r="L52" s="36">
        <v>0.39682604339676253</v>
      </c>
      <c r="M52" s="36">
        <v>0.40003000285906115</v>
      </c>
      <c r="N52" s="36">
        <v>0.42889256261202918</v>
      </c>
      <c r="O52" s="36">
        <v>0.39741654746543542</v>
      </c>
      <c r="P52" s="36">
        <v>0.38696929648276518</v>
      </c>
      <c r="Q52" s="36">
        <v>0.40637636554701628</v>
      </c>
      <c r="R52" s="36">
        <v>0.41348991113917288</v>
      </c>
      <c r="S52" s="36">
        <v>0.38852877877450442</v>
      </c>
      <c r="T52" s="36">
        <v>0.39934851957578998</v>
      </c>
      <c r="U52" s="36">
        <v>0.4224499941053998</v>
      </c>
      <c r="V52" s="36">
        <v>0.4249659120328379</v>
      </c>
      <c r="W52" s="36">
        <v>0.38956707659186124</v>
      </c>
      <c r="X52" s="36">
        <v>0.39877524470494541</v>
      </c>
      <c r="Y52" s="36">
        <v>0.42380381847642173</v>
      </c>
      <c r="Z52" s="36">
        <v>0.42510170396643515</v>
      </c>
      <c r="AA52" s="36">
        <v>0.39635439296550246</v>
      </c>
      <c r="AB52" s="36">
        <v>0.4051165269801007</v>
      </c>
      <c r="AC52" s="36">
        <v>0.43389344088387938</v>
      </c>
      <c r="AD52" s="36">
        <v>0.42913170163364661</v>
      </c>
      <c r="AE52" s="36">
        <v>0.40171569869236984</v>
      </c>
      <c r="AF52" s="36">
        <v>0.41763526627144582</v>
      </c>
      <c r="AG52" s="121"/>
    </row>
    <row r="53" spans="2:33" ht="14.25" customHeight="1" x14ac:dyDescent="0.25">
      <c r="B53" s="6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  <c r="AD53" s="124"/>
      <c r="AE53" s="124"/>
      <c r="AF53" s="124"/>
      <c r="AG53" s="122"/>
    </row>
    <row r="54" spans="2:33" ht="14.25" customHeight="1" x14ac:dyDescent="0.25">
      <c r="B54" s="123" t="s">
        <v>84</v>
      </c>
      <c r="C54" s="29" t="s">
        <v>2</v>
      </c>
      <c r="D54" s="29" t="s">
        <v>42</v>
      </c>
      <c r="E54" s="29" t="s">
        <v>43</v>
      </c>
      <c r="F54" s="86" t="s">
        <v>45</v>
      </c>
      <c r="G54" s="86" t="s">
        <v>46</v>
      </c>
      <c r="H54" s="86" t="s">
        <v>56</v>
      </c>
      <c r="I54" s="28" t="s">
        <v>57</v>
      </c>
      <c r="J54" s="28" t="s">
        <v>58</v>
      </c>
      <c r="K54" s="28" t="s">
        <v>59</v>
      </c>
      <c r="L54" s="28" t="s">
        <v>75</v>
      </c>
      <c r="M54" s="28" t="s">
        <v>76</v>
      </c>
      <c r="N54" s="28" t="s">
        <v>77</v>
      </c>
      <c r="O54" s="28" t="s">
        <v>78</v>
      </c>
      <c r="P54" s="28" t="s">
        <v>79</v>
      </c>
      <c r="Q54" s="28" t="s">
        <v>82</v>
      </c>
      <c r="R54" s="28" t="s">
        <v>83</v>
      </c>
      <c r="S54" s="28" t="s">
        <v>85</v>
      </c>
      <c r="T54" s="28" t="s">
        <v>98</v>
      </c>
      <c r="U54" s="28" t="s">
        <v>98</v>
      </c>
      <c r="V54" s="28" t="s">
        <v>101</v>
      </c>
      <c r="W54" s="28" t="s">
        <v>104</v>
      </c>
      <c r="X54" s="28" t="s">
        <v>118</v>
      </c>
      <c r="Y54" s="28" t="s">
        <v>169</v>
      </c>
      <c r="Z54" s="28" t="s">
        <v>183</v>
      </c>
      <c r="AA54" s="28" t="s">
        <v>190</v>
      </c>
      <c r="AB54" s="28" t="s">
        <v>194</v>
      </c>
      <c r="AC54" s="28" t="s">
        <v>199</v>
      </c>
      <c r="AD54" s="28" t="s">
        <v>250</v>
      </c>
      <c r="AE54" s="28" t="s">
        <v>258</v>
      </c>
      <c r="AF54" s="28" t="s">
        <v>262</v>
      </c>
      <c r="AG54" s="118"/>
    </row>
    <row r="55" spans="2:33" ht="14.25" customHeight="1" x14ac:dyDescent="0.25">
      <c r="B55" s="57" t="s">
        <v>224</v>
      </c>
      <c r="C55" s="58">
        <v>4360.3969795534003</v>
      </c>
      <c r="D55" s="58">
        <v>4264.9181544673793</v>
      </c>
      <c r="E55" s="58">
        <v>4477.0177351893808</v>
      </c>
      <c r="F55" s="58">
        <v>4839.2500314199988</v>
      </c>
      <c r="G55" s="58">
        <v>4431.0437485164412</v>
      </c>
      <c r="H55" s="58">
        <v>4103.1810465499993</v>
      </c>
      <c r="I55" s="58">
        <v>4321.8730016992195</v>
      </c>
      <c r="J55" s="58">
        <v>4876.5825307941996</v>
      </c>
      <c r="K55" s="58">
        <v>4454.9724416139561</v>
      </c>
      <c r="L55" s="58">
        <v>4225.9913415699984</v>
      </c>
      <c r="M55" s="58">
        <v>4413.6314725499997</v>
      </c>
      <c r="N55" s="58">
        <v>4932.6683540000004</v>
      </c>
      <c r="O55" s="58">
        <v>4511.3217253899975</v>
      </c>
      <c r="P55" s="58">
        <v>4578.3533560800015</v>
      </c>
      <c r="Q55" s="58">
        <v>4957.3832927099993</v>
      </c>
      <c r="R55" s="58">
        <v>5234.4671420799987</v>
      </c>
      <c r="S55" s="58">
        <v>4942.4395598800002</v>
      </c>
      <c r="T55" s="58">
        <v>5084.7883651100001</v>
      </c>
      <c r="U55" s="58">
        <v>5539.0825965100021</v>
      </c>
      <c r="V55" s="58">
        <v>5751.7971389999984</v>
      </c>
      <c r="W55" s="58">
        <v>5276.9333551799991</v>
      </c>
      <c r="X55" s="58">
        <v>5454.8208368800006</v>
      </c>
      <c r="Y55" s="58">
        <v>5949.806268000003</v>
      </c>
      <c r="Z55" s="58">
        <v>6198.5864035699979</v>
      </c>
      <c r="AA55" s="58">
        <v>5703.6476897800003</v>
      </c>
      <c r="AB55" s="58">
        <v>5932.9688940099968</v>
      </c>
      <c r="AC55" s="58">
        <v>6486.2971646900023</v>
      </c>
      <c r="AD55" s="58">
        <v>6698.9944736099987</v>
      </c>
      <c r="AE55" s="58">
        <v>6209.3256554800028</v>
      </c>
      <c r="AF55" s="58">
        <v>6580.8461395600043</v>
      </c>
      <c r="AG55" s="119"/>
    </row>
    <row r="56" spans="2:33" ht="14.25" customHeight="1" x14ac:dyDescent="0.25">
      <c r="B56" s="88" t="s">
        <v>111</v>
      </c>
      <c r="C56" s="34">
        <v>-448</v>
      </c>
      <c r="D56" s="34">
        <v>-485</v>
      </c>
      <c r="E56" s="34">
        <v>-501</v>
      </c>
      <c r="F56" s="34">
        <v>-506</v>
      </c>
      <c r="G56" s="34">
        <v>-514.08905690000006</v>
      </c>
      <c r="H56" s="34">
        <v>-521.50105579000001</v>
      </c>
      <c r="I56" s="34">
        <v>-535.19959669000002</v>
      </c>
      <c r="J56" s="34">
        <v>-659.75106426000002</v>
      </c>
      <c r="K56" s="34">
        <v>-633.73088048</v>
      </c>
      <c r="L56" s="34">
        <v>-680.36675549000006</v>
      </c>
      <c r="M56" s="34">
        <v>-704.30964960999995</v>
      </c>
      <c r="N56" s="34">
        <v>-718.70429949000004</v>
      </c>
      <c r="O56" s="34">
        <v>-739.27207892999991</v>
      </c>
      <c r="P56" s="34">
        <v>-753.03402775999996</v>
      </c>
      <c r="Q56" s="34">
        <v>-774.99352775</v>
      </c>
      <c r="R56" s="34">
        <v>-782.26994290000005</v>
      </c>
      <c r="S56" s="34">
        <v>-823.65016601000002</v>
      </c>
      <c r="T56" s="34">
        <v>-841.58284529999992</v>
      </c>
      <c r="U56" s="34">
        <v>-765.36259169000004</v>
      </c>
      <c r="V56" s="34">
        <v>-922.74868837999998</v>
      </c>
      <c r="W56" s="34">
        <v>-826.44721791000006</v>
      </c>
      <c r="X56" s="34">
        <v>-848.59055211000009</v>
      </c>
      <c r="Y56" s="34">
        <v>-859.41503435999994</v>
      </c>
      <c r="Z56" s="34">
        <v>-918.78618292999988</v>
      </c>
      <c r="AA56" s="34">
        <v>-913.45253279000008</v>
      </c>
      <c r="AB56" s="34">
        <v>-903.95183922000001</v>
      </c>
      <c r="AC56" s="34">
        <v>-934.22424878000004</v>
      </c>
      <c r="AD56" s="34">
        <v>-971.67793915999994</v>
      </c>
      <c r="AE56" s="34">
        <v>-962.13944474999994</v>
      </c>
      <c r="AF56" s="34">
        <v>-1004.6477626200002</v>
      </c>
      <c r="AG56" s="119"/>
    </row>
    <row r="57" spans="2:33" ht="14.25" customHeight="1" x14ac:dyDescent="0.25">
      <c r="B57" s="88" t="s">
        <v>112</v>
      </c>
      <c r="C57" s="193">
        <v>-99</v>
      </c>
      <c r="D57" s="193">
        <v>-119</v>
      </c>
      <c r="E57" s="193">
        <v>-124</v>
      </c>
      <c r="F57" s="193">
        <v>-116</v>
      </c>
      <c r="G57" s="193">
        <v>-91.810000000000016</v>
      </c>
      <c r="H57" s="193">
        <v>-124.19664816</v>
      </c>
      <c r="I57" s="193">
        <v>-85.755103579999997</v>
      </c>
      <c r="J57" s="193">
        <v>-224.36556919999998</v>
      </c>
      <c r="K57" s="193">
        <v>-180.12841079</v>
      </c>
      <c r="L57" s="193">
        <v>-201.19302854</v>
      </c>
      <c r="M57" s="193">
        <v>-207.60043129000002</v>
      </c>
      <c r="N57" s="193">
        <v>-239.78793905999999</v>
      </c>
      <c r="O57" s="193">
        <v>-291.00211182000004</v>
      </c>
      <c r="P57" s="193">
        <v>-317.69016311000001</v>
      </c>
      <c r="Q57" s="193">
        <v>-341.64126062000003</v>
      </c>
      <c r="R57" s="193">
        <v>-342.04206583999996</v>
      </c>
      <c r="S57" s="193">
        <v>-335.25540254000032</v>
      </c>
      <c r="T57" s="193">
        <v>-315.71652845677301</v>
      </c>
      <c r="U57" s="193">
        <v>-373.87590069999703</v>
      </c>
      <c r="V57" s="193">
        <v>-367.72178510000003</v>
      </c>
      <c r="W57" s="193">
        <v>-403.35884307999999</v>
      </c>
      <c r="X57" s="193">
        <v>-390.27160944000002</v>
      </c>
      <c r="Y57" s="193">
        <v>-388.13755293999998</v>
      </c>
      <c r="Z57" s="193">
        <v>-449.22529039</v>
      </c>
      <c r="AA57" s="193">
        <v>-413.86898367000003</v>
      </c>
      <c r="AB57" s="193">
        <v>-421.90078812999991</v>
      </c>
      <c r="AC57" s="193">
        <v>-417.88179421999996</v>
      </c>
      <c r="AD57" s="193">
        <v>-450.17134957000007</v>
      </c>
      <c r="AE57" s="193">
        <v>-447.55862667000002</v>
      </c>
      <c r="AF57" s="193">
        <v>-436.83037365000007</v>
      </c>
      <c r="AG57" s="119"/>
    </row>
    <row r="58" spans="2:33" ht="14.25" customHeight="1" x14ac:dyDescent="0.25">
      <c r="B58" s="57" t="s">
        <v>225</v>
      </c>
      <c r="C58" s="58">
        <v>3813.3999999999978</v>
      </c>
      <c r="D58" s="58">
        <v>3660.8999999999987</v>
      </c>
      <c r="E58" s="58">
        <v>3852.0253140900004</v>
      </c>
      <c r="F58" s="58">
        <v>4217.2408886999992</v>
      </c>
      <c r="G58" s="58">
        <v>3825.1446916164409</v>
      </c>
      <c r="H58" s="58">
        <v>3457.4833425999996</v>
      </c>
      <c r="I58" s="58">
        <v>3700.9183014292194</v>
      </c>
      <c r="J58" s="58">
        <v>3992.4658973341993</v>
      </c>
      <c r="K58" s="58">
        <v>3641.1228284892409</v>
      </c>
      <c r="L58" s="58">
        <v>3344.4315575399983</v>
      </c>
      <c r="M58" s="58">
        <v>3501.7219679335608</v>
      </c>
      <c r="N58" s="58">
        <v>3974.1752025717569</v>
      </c>
      <c r="O58" s="58">
        <v>3481.0478168967002</v>
      </c>
      <c r="P58" s="58">
        <v>3507.6291647686649</v>
      </c>
      <c r="Q58" s="58">
        <v>3840.7480891495643</v>
      </c>
      <c r="R58" s="58">
        <v>4110.1552666373836</v>
      </c>
      <c r="S58" s="58">
        <v>3783.5339913299995</v>
      </c>
      <c r="T58" s="58">
        <v>3927.4889913532274</v>
      </c>
      <c r="U58" s="58">
        <v>4399.8441041200049</v>
      </c>
      <c r="V58" s="58">
        <v>4461.3266655199986</v>
      </c>
      <c r="W58" s="58">
        <v>4047.1272941899988</v>
      </c>
      <c r="X58" s="58">
        <v>4215.95867533</v>
      </c>
      <c r="Y58" s="58">
        <v>4702.2536807000024</v>
      </c>
      <c r="Z58" s="58">
        <v>4830.574930249998</v>
      </c>
      <c r="AA58" s="58">
        <v>4376.3261733199997</v>
      </c>
      <c r="AB58" s="58">
        <v>4607.1162666599976</v>
      </c>
      <c r="AC58" s="58">
        <v>5134.1911216900016</v>
      </c>
      <c r="AD58" s="58">
        <v>5277.1451848799989</v>
      </c>
      <c r="AE58" s="58">
        <v>4799.6275840600028</v>
      </c>
      <c r="AF58" s="58">
        <v>5139.3680032900038</v>
      </c>
      <c r="AG58" s="119"/>
    </row>
    <row r="59" spans="2:33" ht="14.25" customHeight="1" x14ac:dyDescent="0.25">
      <c r="B59" s="35" t="s">
        <v>226</v>
      </c>
      <c r="C59" s="36">
        <v>0.34747118831980689</v>
      </c>
      <c r="D59" s="36">
        <v>0.33679440520375925</v>
      </c>
      <c r="E59" s="36">
        <v>0.34870219610082881</v>
      </c>
      <c r="F59" s="36">
        <v>0.37068568994621776</v>
      </c>
      <c r="G59" s="36">
        <v>0.35337297345336127</v>
      </c>
      <c r="H59" s="36">
        <v>0.33511033275832336</v>
      </c>
      <c r="I59" s="36">
        <v>0.3429463298578424</v>
      </c>
      <c r="J59" s="36">
        <v>0.35669883201979335</v>
      </c>
      <c r="K59" s="36">
        <v>0.33562018517260034</v>
      </c>
      <c r="L59" s="36">
        <v>0.31381495599068582</v>
      </c>
      <c r="M59" s="36">
        <v>0.31737897902757317</v>
      </c>
      <c r="N59" s="36">
        <v>0.34555215645957388</v>
      </c>
      <c r="O59" s="36">
        <v>0.30665647213036717</v>
      </c>
      <c r="P59" s="36">
        <v>0.29647008097582089</v>
      </c>
      <c r="Q59" s="36">
        <v>0.31484135022309884</v>
      </c>
      <c r="R59" s="36">
        <v>0.32467635956823843</v>
      </c>
      <c r="S59" s="36">
        <v>0.29742636671926898</v>
      </c>
      <c r="T59" s="36">
        <v>0.30845667542609589</v>
      </c>
      <c r="U59" s="36">
        <v>0.33556354741094252</v>
      </c>
      <c r="V59" s="36">
        <v>0.32962076190655554</v>
      </c>
      <c r="W59" s="36">
        <v>0.29877723338026652</v>
      </c>
      <c r="X59" s="36">
        <v>0.30820809751512707</v>
      </c>
      <c r="Y59" s="36">
        <v>0.33494083261896701</v>
      </c>
      <c r="Z59" s="36">
        <v>0.33128289262921923</v>
      </c>
      <c r="AA59" s="36">
        <v>0.30411697885080879</v>
      </c>
      <c r="AB59" s="36">
        <v>0.31458431262418834</v>
      </c>
      <c r="AC59" s="36">
        <v>0.34344585136688022</v>
      </c>
      <c r="AD59" s="36">
        <v>0.33804928513920707</v>
      </c>
      <c r="AE59" s="36">
        <v>0.31051451564506283</v>
      </c>
      <c r="AF59" s="36">
        <v>0.32615582844556168</v>
      </c>
      <c r="AG59" s="121"/>
    </row>
    <row r="60" spans="2:33" ht="14.25" customHeight="1" x14ac:dyDescent="0.25">
      <c r="B60" s="6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2"/>
    </row>
    <row r="61" spans="2:33" ht="14.25" hidden="1" customHeight="1" x14ac:dyDescent="0.25">
      <c r="B61" s="6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97"/>
      <c r="AF61" s="197"/>
      <c r="AG61" s="122"/>
    </row>
    <row r="62" spans="2:33" ht="14.25" hidden="1" customHeight="1" x14ac:dyDescent="0.25">
      <c r="B62" s="6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M62" s="122"/>
      <c r="N62" s="122"/>
      <c r="O62" s="122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97"/>
      <c r="AF62" s="197"/>
      <c r="AG62" s="122"/>
    </row>
  </sheetData>
  <printOptions horizontalCentered="1"/>
  <pageMargins left="0.19685039370078741" right="0.19685039370078741" top="0.25" bottom="0.35" header="0.25" footer="0.24"/>
  <pageSetup paperSize="9" scale="65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3">
    <outlinePr summaryBelow="0"/>
  </sheetPr>
  <dimension ref="A1:CN55"/>
  <sheetViews>
    <sheetView showGridLines="0" zoomScaleNormal="100" workbookViewId="0">
      <pane xSplit="2" ySplit="6" topLeftCell="V7" activePane="bottomRight" state="frozen"/>
      <selection activeCell="B7" sqref="B7:F13"/>
      <selection pane="topRight" activeCell="B7" sqref="B7:F13"/>
      <selection pane="bottomLeft" activeCell="B7" sqref="B7:F13"/>
      <selection pane="bottomRight" activeCell="AF6" sqref="AF6"/>
    </sheetView>
  </sheetViews>
  <sheetFormatPr defaultColWidth="0" defaultRowHeight="0" customHeight="1" zeroHeight="1" x14ac:dyDescent="0.25"/>
  <cols>
    <col min="1" max="1" width="2.81640625" style="8" customWidth="1"/>
    <col min="2" max="2" width="52.90625" style="8" bestFit="1" customWidth="1"/>
    <col min="3" max="25" width="8.81640625" style="8" customWidth="1"/>
    <col min="26" max="29" width="8" style="8" bestFit="1" customWidth="1"/>
    <col min="30" max="30" width="8" style="8" customWidth="1"/>
    <col min="31" max="32" width="7.90625" style="198" customWidth="1"/>
    <col min="33" max="33" width="2.81640625" style="8" customWidth="1"/>
    <col min="34" max="92" width="10.81640625" style="8" hidden="1" customWidth="1"/>
    <col min="93" max="16384" width="9.1796875" style="8" hidden="1"/>
  </cols>
  <sheetData>
    <row r="1" spans="2:44" ht="14.25" customHeight="1" x14ac:dyDescent="0.25"/>
    <row r="2" spans="2:44" ht="14.25" customHeight="1" x14ac:dyDescent="0.25"/>
    <row r="3" spans="2:44" ht="14.25" customHeight="1" x14ac:dyDescent="0.25"/>
    <row r="4" spans="2:44" ht="14.25" customHeight="1" x14ac:dyDescent="0.25"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199"/>
      <c r="AF4" s="199"/>
    </row>
    <row r="5" spans="2:44" ht="14.25" customHeight="1" x14ac:dyDescent="0.25"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Z5" s="22"/>
      <c r="AA5" s="22"/>
      <c r="AB5" s="22"/>
      <c r="AC5" s="22"/>
      <c r="AD5" s="22"/>
      <c r="AE5" s="200"/>
      <c r="AF5" s="200"/>
    </row>
    <row r="6" spans="2:44" ht="14.25" customHeight="1" x14ac:dyDescent="0.25">
      <c r="B6" s="85" t="s">
        <v>198</v>
      </c>
      <c r="C6" s="92" t="s">
        <v>2</v>
      </c>
      <c r="D6" s="92" t="s">
        <v>42</v>
      </c>
      <c r="E6" s="92" t="s">
        <v>43</v>
      </c>
      <c r="F6" s="86" t="s">
        <v>45</v>
      </c>
      <c r="G6" s="28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  <c r="AG6" s="93"/>
      <c r="AH6" s="28" t="s">
        <v>56</v>
      </c>
      <c r="AI6" s="28" t="s">
        <v>57</v>
      </c>
      <c r="AJ6" s="28" t="s">
        <v>58</v>
      </c>
      <c r="AK6" s="28" t="s">
        <v>59</v>
      </c>
      <c r="AL6" s="28" t="s">
        <v>75</v>
      </c>
      <c r="AM6" s="28" t="s">
        <v>76</v>
      </c>
      <c r="AN6" s="28" t="s">
        <v>77</v>
      </c>
      <c r="AO6" s="28" t="s">
        <v>78</v>
      </c>
      <c r="AP6" s="28" t="s">
        <v>79</v>
      </c>
      <c r="AQ6" s="28" t="s">
        <v>82</v>
      </c>
      <c r="AR6" s="28" t="s">
        <v>83</v>
      </c>
    </row>
    <row r="7" spans="2:44" ht="14.25" customHeight="1" collapsed="1" x14ac:dyDescent="0.25">
      <c r="B7" s="62" t="s">
        <v>227</v>
      </c>
      <c r="C7" s="63">
        <v>111040.00000000001</v>
      </c>
      <c r="D7" s="63">
        <v>113061.19999999998</v>
      </c>
      <c r="E7" s="63">
        <v>110683.69999999998</v>
      </c>
      <c r="F7" s="63">
        <v>108289.7</v>
      </c>
      <c r="G7" s="63">
        <v>109814.7</v>
      </c>
      <c r="H7" s="63">
        <v>110692</v>
      </c>
      <c r="I7" s="63">
        <v>109237.4</v>
      </c>
      <c r="J7" s="63">
        <v>108738.4</v>
      </c>
      <c r="K7" s="63">
        <v>111251.20000000001</v>
      </c>
      <c r="L7" s="63">
        <v>113738.50000000001</v>
      </c>
      <c r="M7" s="63">
        <v>113252.6</v>
      </c>
      <c r="N7" s="63">
        <v>115663.5</v>
      </c>
      <c r="O7" s="63">
        <v>116489.8</v>
      </c>
      <c r="P7" s="63">
        <v>120009.70000000001</v>
      </c>
      <c r="Q7" s="63">
        <v>122372.40000000001</v>
      </c>
      <c r="R7" s="63">
        <v>119121.4</v>
      </c>
      <c r="S7" s="63">
        <v>121842.49999999997</v>
      </c>
      <c r="T7" s="63">
        <v>120157.40000000001</v>
      </c>
      <c r="U7" s="63">
        <v>119991.20000000001</v>
      </c>
      <c r="V7" s="103">
        <v>120738</v>
      </c>
      <c r="W7" s="103">
        <v>123859.20000000001</v>
      </c>
      <c r="X7" s="63">
        <v>124088.8</v>
      </c>
      <c r="Y7" s="63">
        <v>123667.6</v>
      </c>
      <c r="Z7" s="63">
        <v>124940.59999999999</v>
      </c>
      <c r="AA7" s="63">
        <v>126605.1</v>
      </c>
      <c r="AB7" s="63">
        <v>126475.69999999998</v>
      </c>
      <c r="AC7" s="63">
        <v>123899.4</v>
      </c>
      <c r="AD7" s="63">
        <v>128071.69999999998</v>
      </c>
      <c r="AE7" s="63">
        <v>130485.00000000001</v>
      </c>
      <c r="AF7" s="63">
        <v>128914.79999999999</v>
      </c>
      <c r="AG7" s="40"/>
      <c r="AH7" s="63">
        <v>110692</v>
      </c>
      <c r="AI7" s="63">
        <v>109237.4</v>
      </c>
      <c r="AJ7" s="63">
        <v>108738.4</v>
      </c>
      <c r="AK7" s="63">
        <v>111251.20000000001</v>
      </c>
      <c r="AL7" s="63">
        <v>113738.50000000001</v>
      </c>
      <c r="AM7" s="63">
        <v>113252.6</v>
      </c>
      <c r="AN7" s="63">
        <v>115663.5</v>
      </c>
      <c r="AO7" s="63">
        <v>116489.8</v>
      </c>
      <c r="AP7" s="63">
        <v>120009.70000000001</v>
      </c>
      <c r="AQ7" s="63">
        <v>122372.40000000001</v>
      </c>
      <c r="AR7" s="63">
        <v>119121.4</v>
      </c>
    </row>
    <row r="8" spans="2:44" ht="14.25" customHeight="1" collapsed="1" x14ac:dyDescent="0.25">
      <c r="B8" s="77" t="s">
        <v>1</v>
      </c>
      <c r="C8" s="78">
        <v>20212.600000000002</v>
      </c>
      <c r="D8" s="78">
        <v>22760.299999999996</v>
      </c>
      <c r="E8" s="78">
        <v>20720.799999999996</v>
      </c>
      <c r="F8" s="78">
        <v>18644.7</v>
      </c>
      <c r="G8" s="78">
        <v>21143.899999999998</v>
      </c>
      <c r="H8" s="78">
        <v>22333.499999999996</v>
      </c>
      <c r="I8" s="78">
        <v>22281.199999999997</v>
      </c>
      <c r="J8" s="78">
        <v>19060.900000000001</v>
      </c>
      <c r="K8" s="78">
        <v>21898.600000000002</v>
      </c>
      <c r="L8" s="78">
        <v>24258.100000000002</v>
      </c>
      <c r="M8" s="78">
        <v>23710.2</v>
      </c>
      <c r="N8" s="78">
        <v>21060.199999999997</v>
      </c>
      <c r="O8" s="78">
        <v>21670.3</v>
      </c>
      <c r="P8" s="78">
        <v>17801.400000000001</v>
      </c>
      <c r="Q8" s="78">
        <v>21094.300000000003</v>
      </c>
      <c r="R8" s="78">
        <v>17283.899999999998</v>
      </c>
      <c r="S8" s="78">
        <v>20852.799999999996</v>
      </c>
      <c r="T8" s="78">
        <v>19903.600000000002</v>
      </c>
      <c r="U8" s="78">
        <v>19401.3</v>
      </c>
      <c r="V8" s="104">
        <v>19245.000000000004</v>
      </c>
      <c r="W8" s="104">
        <v>23496.400000000005</v>
      </c>
      <c r="X8" s="78">
        <v>23839.8</v>
      </c>
      <c r="Y8" s="78">
        <v>23076.7</v>
      </c>
      <c r="Z8" s="78">
        <v>22814.3</v>
      </c>
      <c r="AA8" s="78">
        <v>25797.499999999996</v>
      </c>
      <c r="AB8" s="78">
        <v>26337.399999999998</v>
      </c>
      <c r="AC8" s="78">
        <v>24248.699999999997</v>
      </c>
      <c r="AD8" s="78">
        <v>25220.299999999996</v>
      </c>
      <c r="AE8" s="78">
        <v>28632.7</v>
      </c>
      <c r="AF8" s="78">
        <v>27936.9</v>
      </c>
      <c r="AG8" s="40"/>
      <c r="AH8" s="78">
        <v>22333.499999999996</v>
      </c>
      <c r="AI8" s="78">
        <v>22281.199999999997</v>
      </c>
      <c r="AJ8" s="78">
        <v>19060.900000000001</v>
      </c>
      <c r="AK8" s="78">
        <v>21898.600000000002</v>
      </c>
      <c r="AL8" s="78">
        <v>24258.100000000002</v>
      </c>
      <c r="AM8" s="78">
        <v>23710.2</v>
      </c>
      <c r="AN8" s="78">
        <v>21060.199999999997</v>
      </c>
      <c r="AO8" s="78">
        <v>21670.3</v>
      </c>
      <c r="AP8" s="78">
        <v>17801.400000000001</v>
      </c>
      <c r="AQ8" s="78">
        <v>21094.300000000003</v>
      </c>
      <c r="AR8" s="78">
        <v>17283.899999999998</v>
      </c>
    </row>
    <row r="9" spans="2:44" ht="14.25" customHeight="1" x14ac:dyDescent="0.25">
      <c r="B9" s="37" t="s">
        <v>10</v>
      </c>
      <c r="C9" s="38">
        <v>4074.8</v>
      </c>
      <c r="D9" s="38">
        <v>5858</v>
      </c>
      <c r="E9" s="38">
        <v>4548.2</v>
      </c>
      <c r="F9" s="38">
        <v>3393.4</v>
      </c>
      <c r="G9" s="38">
        <v>5479.3</v>
      </c>
      <c r="H9" s="38">
        <v>8174.1</v>
      </c>
      <c r="I9" s="38">
        <v>8356.2999999999993</v>
      </c>
      <c r="J9" s="38">
        <v>5762.1</v>
      </c>
      <c r="K9" s="38">
        <v>6897.9</v>
      </c>
      <c r="L9" s="38">
        <v>8412.6</v>
      </c>
      <c r="M9" s="38">
        <v>8687.9</v>
      </c>
      <c r="N9" s="38">
        <v>6448.5</v>
      </c>
      <c r="O9" s="38">
        <v>6430.5</v>
      </c>
      <c r="P9" s="38">
        <v>3131.4</v>
      </c>
      <c r="Q9" s="38">
        <v>6026.1</v>
      </c>
      <c r="R9" s="38">
        <v>2273.8000000000002</v>
      </c>
      <c r="S9" s="38">
        <v>5178.8999999999996</v>
      </c>
      <c r="T9" s="38">
        <v>5404.8</v>
      </c>
      <c r="U9" s="38">
        <v>4555.5</v>
      </c>
      <c r="V9" s="101">
        <v>4358.3</v>
      </c>
      <c r="W9" s="101">
        <v>6755.7</v>
      </c>
      <c r="X9" s="38">
        <v>7355</v>
      </c>
      <c r="Y9" s="38">
        <v>6798.7</v>
      </c>
      <c r="Z9" s="38">
        <v>6691.1</v>
      </c>
      <c r="AA9" s="38">
        <v>8185.1</v>
      </c>
      <c r="AB9" s="38">
        <v>9454.1</v>
      </c>
      <c r="AC9" s="38">
        <v>6796.6</v>
      </c>
      <c r="AD9" s="38">
        <v>7032.3</v>
      </c>
      <c r="AE9" s="201">
        <v>9063.1</v>
      </c>
      <c r="AF9" s="201">
        <v>8484.4</v>
      </c>
      <c r="AG9" s="38"/>
      <c r="AH9" s="38">
        <v>8174.1</v>
      </c>
      <c r="AI9" s="38">
        <v>8356.2999999999993</v>
      </c>
      <c r="AJ9" s="38">
        <v>5762.1</v>
      </c>
      <c r="AK9" s="38">
        <v>6897.9</v>
      </c>
      <c r="AL9" s="38">
        <v>8412.6</v>
      </c>
      <c r="AM9" s="38">
        <v>8687.9</v>
      </c>
      <c r="AN9" s="38">
        <v>6448.5</v>
      </c>
      <c r="AO9" s="38">
        <v>6430.5</v>
      </c>
      <c r="AP9" s="38">
        <v>3131.4</v>
      </c>
      <c r="AQ9" s="38">
        <v>6026.1</v>
      </c>
      <c r="AR9" s="38">
        <v>2273.8000000000002</v>
      </c>
    </row>
    <row r="10" spans="2:44" ht="14.25" customHeight="1" x14ac:dyDescent="0.25">
      <c r="B10" s="37" t="s">
        <v>11</v>
      </c>
      <c r="C10" s="38">
        <v>8546.6</v>
      </c>
      <c r="D10" s="38">
        <v>8800.4</v>
      </c>
      <c r="E10" s="38">
        <v>8930.7999999999993</v>
      </c>
      <c r="F10" s="38">
        <v>8719.5</v>
      </c>
      <c r="G10" s="38">
        <v>8727.3000000000011</v>
      </c>
      <c r="H10" s="38">
        <v>8330.2000000000007</v>
      </c>
      <c r="I10" s="38">
        <v>8369.7000000000007</v>
      </c>
      <c r="J10" s="38">
        <v>8182.7000000000007</v>
      </c>
      <c r="K10" s="38">
        <v>8150</v>
      </c>
      <c r="L10" s="38">
        <v>7921.1</v>
      </c>
      <c r="M10" s="38">
        <v>7971.9</v>
      </c>
      <c r="N10" s="38">
        <v>8100.3</v>
      </c>
      <c r="O10" s="38">
        <v>8169.8999999999987</v>
      </c>
      <c r="P10" s="38">
        <v>8563.2000000000007</v>
      </c>
      <c r="Q10" s="38">
        <v>8638.2000000000007</v>
      </c>
      <c r="R10" s="38">
        <v>8691.1</v>
      </c>
      <c r="S10" s="38">
        <v>8452.1</v>
      </c>
      <c r="T10" s="38">
        <v>8509.7000000000007</v>
      </c>
      <c r="U10" s="38">
        <v>9076.5</v>
      </c>
      <c r="V10" s="101">
        <v>9318.1000000000022</v>
      </c>
      <c r="W10" s="101">
        <v>9494</v>
      </c>
      <c r="X10" s="38">
        <v>9207.9</v>
      </c>
      <c r="Y10" s="38">
        <v>9195.7000000000007</v>
      </c>
      <c r="Z10" s="38">
        <v>9471.5999999999985</v>
      </c>
      <c r="AA10" s="38">
        <v>9656.5999999999985</v>
      </c>
      <c r="AB10" s="38">
        <v>9306.2000000000007</v>
      </c>
      <c r="AC10" s="38">
        <v>10045.799999999999</v>
      </c>
      <c r="AD10" s="38">
        <v>10619.599999999999</v>
      </c>
      <c r="AE10" s="201">
        <v>10302.400000000001</v>
      </c>
      <c r="AF10" s="201">
        <v>10496</v>
      </c>
      <c r="AG10" s="38"/>
      <c r="AH10" s="38">
        <v>8330.2000000000007</v>
      </c>
      <c r="AI10" s="38">
        <v>8369.7000000000007</v>
      </c>
      <c r="AJ10" s="38">
        <v>8182.7000000000007</v>
      </c>
      <c r="AK10" s="38">
        <v>8150</v>
      </c>
      <c r="AL10" s="38">
        <v>7921.1</v>
      </c>
      <c r="AM10" s="38">
        <v>7971.9</v>
      </c>
      <c r="AN10" s="38">
        <v>8100.3</v>
      </c>
      <c r="AO10" s="38">
        <v>8169.8999999999987</v>
      </c>
      <c r="AP10" s="38">
        <v>8563.2000000000007</v>
      </c>
      <c r="AQ10" s="38">
        <v>8638.2000000000007</v>
      </c>
      <c r="AR10" s="38">
        <v>8691.1</v>
      </c>
    </row>
    <row r="11" spans="2:44" ht="14.25" customHeight="1" x14ac:dyDescent="0.25">
      <c r="B11" s="37" t="s">
        <v>12</v>
      </c>
      <c r="C11" s="38">
        <v>544.5</v>
      </c>
      <c r="D11" s="38">
        <v>579.29999999999995</v>
      </c>
      <c r="E11" s="38">
        <v>670.1</v>
      </c>
      <c r="F11" s="38">
        <v>578</v>
      </c>
      <c r="G11" s="38">
        <v>724.2</v>
      </c>
      <c r="H11" s="38">
        <v>619.5</v>
      </c>
      <c r="I11" s="38">
        <v>520.6</v>
      </c>
      <c r="J11" s="38">
        <v>633.1</v>
      </c>
      <c r="K11" s="38">
        <v>1012.2</v>
      </c>
      <c r="L11" s="38">
        <v>675.6</v>
      </c>
      <c r="M11" s="38">
        <v>595.29999999999995</v>
      </c>
      <c r="N11" s="38">
        <v>639.79999999999995</v>
      </c>
      <c r="O11" s="38">
        <v>796.7</v>
      </c>
      <c r="P11" s="38">
        <v>800.9</v>
      </c>
      <c r="Q11" s="38">
        <v>771</v>
      </c>
      <c r="R11" s="38">
        <v>789.7</v>
      </c>
      <c r="S11" s="38">
        <v>1131.9000000000001</v>
      </c>
      <c r="T11" s="38">
        <v>760.8</v>
      </c>
      <c r="U11" s="38">
        <v>888.4</v>
      </c>
      <c r="V11" s="101">
        <v>822.8</v>
      </c>
      <c r="W11" s="101">
        <v>1036.7</v>
      </c>
      <c r="X11" s="38">
        <v>1030.8</v>
      </c>
      <c r="Y11" s="38">
        <v>1201</v>
      </c>
      <c r="Z11" s="38">
        <v>1097.2</v>
      </c>
      <c r="AA11" s="38">
        <v>1209.7</v>
      </c>
      <c r="AB11" s="38">
        <v>991.8</v>
      </c>
      <c r="AC11" s="38">
        <v>1256</v>
      </c>
      <c r="AD11" s="38">
        <v>1476</v>
      </c>
      <c r="AE11" s="201">
        <v>1756.4</v>
      </c>
      <c r="AF11" s="201">
        <v>1784.2</v>
      </c>
      <c r="AG11" s="38"/>
      <c r="AH11" s="38">
        <v>619.5</v>
      </c>
      <c r="AI11" s="38">
        <v>520.6</v>
      </c>
      <c r="AJ11" s="38">
        <v>633.1</v>
      </c>
      <c r="AK11" s="38">
        <v>1012.2</v>
      </c>
      <c r="AL11" s="38">
        <v>675.6</v>
      </c>
      <c r="AM11" s="38">
        <v>595.29999999999995</v>
      </c>
      <c r="AN11" s="38">
        <v>639.79999999999995</v>
      </c>
      <c r="AO11" s="38">
        <v>796.7</v>
      </c>
      <c r="AP11" s="38">
        <v>800.9</v>
      </c>
      <c r="AQ11" s="38">
        <v>771</v>
      </c>
      <c r="AR11" s="38">
        <v>789.7</v>
      </c>
    </row>
    <row r="12" spans="2:44" ht="14.25" customHeight="1" x14ac:dyDescent="0.25">
      <c r="B12" s="37" t="s">
        <v>73</v>
      </c>
      <c r="C12" s="38">
        <v>7046.7000000000007</v>
      </c>
      <c r="D12" s="38">
        <v>7522.6</v>
      </c>
      <c r="E12" s="38">
        <v>6571.7</v>
      </c>
      <c r="F12" s="38">
        <v>5953.8</v>
      </c>
      <c r="G12" s="38">
        <v>6213.1</v>
      </c>
      <c r="H12" s="38">
        <v>5209.7</v>
      </c>
      <c r="I12" s="38">
        <v>5034.6000000000004</v>
      </c>
      <c r="J12" s="38">
        <v>4483.0000000000009</v>
      </c>
      <c r="K12" s="38">
        <v>5838.5</v>
      </c>
      <c r="L12" s="38">
        <v>7248.7999999999993</v>
      </c>
      <c r="M12" s="38">
        <v>6455.0999999999995</v>
      </c>
      <c r="N12" s="38">
        <v>5871.5999999999995</v>
      </c>
      <c r="O12" s="38">
        <v>6273.2000000000007</v>
      </c>
      <c r="P12" s="38">
        <v>5305.9</v>
      </c>
      <c r="Q12" s="38">
        <v>5659.0000000000009</v>
      </c>
      <c r="R12" s="38">
        <v>5529.3</v>
      </c>
      <c r="S12" s="38">
        <v>6089.9000000000005</v>
      </c>
      <c r="T12" s="38">
        <v>5228.3</v>
      </c>
      <c r="U12" s="38">
        <v>4880.8999999999996</v>
      </c>
      <c r="V12" s="101">
        <v>4745.8</v>
      </c>
      <c r="W12" s="101">
        <v>6210</v>
      </c>
      <c r="X12" s="38">
        <v>6246.1</v>
      </c>
      <c r="Y12" s="38">
        <v>5881.3</v>
      </c>
      <c r="Z12" s="38">
        <v>5554.4000000000005</v>
      </c>
      <c r="AA12" s="38">
        <v>6746.1</v>
      </c>
      <c r="AB12" s="38">
        <v>6585.2999999999993</v>
      </c>
      <c r="AC12" s="38">
        <v>6150.2999999999993</v>
      </c>
      <c r="AD12" s="38">
        <v>6092.4000000000005</v>
      </c>
      <c r="AE12" s="201">
        <v>7510.7999999999993</v>
      </c>
      <c r="AF12" s="201">
        <v>7172.3</v>
      </c>
      <c r="AG12" s="38"/>
      <c r="AH12" s="38">
        <v>5209.7</v>
      </c>
      <c r="AI12" s="38">
        <v>5034.6000000000004</v>
      </c>
      <c r="AJ12" s="38">
        <v>4483.0000000000009</v>
      </c>
      <c r="AK12" s="38">
        <v>5838.5</v>
      </c>
      <c r="AL12" s="38">
        <v>7248.7999999999993</v>
      </c>
      <c r="AM12" s="38">
        <v>6455.0999999999995</v>
      </c>
      <c r="AN12" s="38">
        <v>5871.5999999999995</v>
      </c>
      <c r="AO12" s="38">
        <v>6273.2000000000007</v>
      </c>
      <c r="AP12" s="38">
        <v>5305.9</v>
      </c>
      <c r="AQ12" s="38">
        <v>5659.0000000000009</v>
      </c>
      <c r="AR12" s="38">
        <v>5529.3</v>
      </c>
    </row>
    <row r="13" spans="2:44" ht="14.25" customHeight="1" collapsed="1" x14ac:dyDescent="0.25">
      <c r="B13" s="77" t="s">
        <v>14</v>
      </c>
      <c r="C13" s="78">
        <v>90827.400000000009</v>
      </c>
      <c r="D13" s="78">
        <v>90300.9</v>
      </c>
      <c r="E13" s="78">
        <v>89962.9</v>
      </c>
      <c r="F13" s="78">
        <v>89645</v>
      </c>
      <c r="G13" s="78">
        <v>88670.8</v>
      </c>
      <c r="H13" s="78">
        <v>88358.5</v>
      </c>
      <c r="I13" s="78">
        <v>86956.2</v>
      </c>
      <c r="J13" s="78">
        <v>89677.5</v>
      </c>
      <c r="K13" s="78">
        <v>89352.6</v>
      </c>
      <c r="L13" s="78">
        <v>89480.400000000009</v>
      </c>
      <c r="M13" s="78">
        <v>89542.400000000009</v>
      </c>
      <c r="N13" s="78">
        <v>94603.3</v>
      </c>
      <c r="O13" s="78">
        <v>94819.5</v>
      </c>
      <c r="P13" s="78">
        <v>102208.3</v>
      </c>
      <c r="Q13" s="78">
        <v>101278.1</v>
      </c>
      <c r="R13" s="78">
        <v>101837.5</v>
      </c>
      <c r="S13" s="78">
        <v>100989.69999999998</v>
      </c>
      <c r="T13" s="78">
        <v>100253.8</v>
      </c>
      <c r="U13" s="78">
        <v>100589.90000000001</v>
      </c>
      <c r="V13" s="104">
        <v>101493</v>
      </c>
      <c r="W13" s="104">
        <v>100362.8</v>
      </c>
      <c r="X13" s="78">
        <v>100249</v>
      </c>
      <c r="Y13" s="78">
        <v>100590.90000000001</v>
      </c>
      <c r="Z13" s="78">
        <v>102126.29999999999</v>
      </c>
      <c r="AA13" s="78">
        <v>100807.6</v>
      </c>
      <c r="AB13" s="78">
        <v>100138.29999999999</v>
      </c>
      <c r="AC13" s="78">
        <v>99650.7</v>
      </c>
      <c r="AD13" s="78">
        <v>102851.4</v>
      </c>
      <c r="AE13" s="78">
        <v>101852.30000000002</v>
      </c>
      <c r="AF13" s="78">
        <v>100977.9</v>
      </c>
      <c r="AG13" s="40"/>
      <c r="AH13" s="78">
        <v>88358.5</v>
      </c>
      <c r="AI13" s="78">
        <v>86956.2</v>
      </c>
      <c r="AJ13" s="78">
        <v>89677.5</v>
      </c>
      <c r="AK13" s="78">
        <v>89352.6</v>
      </c>
      <c r="AL13" s="78">
        <v>89480.400000000009</v>
      </c>
      <c r="AM13" s="78">
        <v>89542.400000000009</v>
      </c>
      <c r="AN13" s="78">
        <v>94603.3</v>
      </c>
      <c r="AO13" s="78">
        <v>94819.5</v>
      </c>
      <c r="AP13" s="78">
        <v>102208.3</v>
      </c>
      <c r="AQ13" s="78">
        <v>101278.1</v>
      </c>
      <c r="AR13" s="78">
        <v>101837.5</v>
      </c>
    </row>
    <row r="14" spans="2:44" ht="14.25" customHeight="1" x14ac:dyDescent="0.25">
      <c r="B14" s="37" t="s">
        <v>11</v>
      </c>
      <c r="C14" s="38">
        <v>460.4</v>
      </c>
      <c r="D14" s="38">
        <v>451.20000000000005</v>
      </c>
      <c r="E14" s="38">
        <v>450.19999999999993</v>
      </c>
      <c r="F14" s="38">
        <v>440.4</v>
      </c>
      <c r="G14" s="38">
        <v>408.4</v>
      </c>
      <c r="H14" s="38">
        <v>384.19999999999993</v>
      </c>
      <c r="I14" s="38">
        <v>387.70000000000005</v>
      </c>
      <c r="J14" s="38">
        <v>379.9</v>
      </c>
      <c r="K14" s="38">
        <v>383.6</v>
      </c>
      <c r="L14" s="38">
        <v>403.70000000000005</v>
      </c>
      <c r="M14" s="38">
        <v>444.7</v>
      </c>
      <c r="N14" s="38">
        <v>470.9</v>
      </c>
      <c r="O14" s="38">
        <v>455.89999999999992</v>
      </c>
      <c r="P14" s="38">
        <v>422.5</v>
      </c>
      <c r="Q14" s="38">
        <v>414.60000000000008</v>
      </c>
      <c r="R14" s="38">
        <v>399</v>
      </c>
      <c r="S14" s="38">
        <v>395.29999999999995</v>
      </c>
      <c r="T14" s="38">
        <v>383.7</v>
      </c>
      <c r="U14" s="38">
        <v>366.5</v>
      </c>
      <c r="V14" s="101">
        <v>351</v>
      </c>
      <c r="W14" s="101">
        <v>305.20000000000005</v>
      </c>
      <c r="X14" s="38">
        <v>331.7</v>
      </c>
      <c r="Y14" s="38">
        <v>329.9</v>
      </c>
      <c r="Z14" s="38">
        <v>370.20000000000005</v>
      </c>
      <c r="AA14" s="38">
        <v>316.59999999999997</v>
      </c>
      <c r="AB14" s="38">
        <v>218.20000000000005</v>
      </c>
      <c r="AC14" s="38">
        <v>142.30000000000001</v>
      </c>
      <c r="AD14" s="38">
        <v>283.50000000000006</v>
      </c>
      <c r="AE14" s="201">
        <v>391.1</v>
      </c>
      <c r="AF14" s="201">
        <v>489.50000000000006</v>
      </c>
      <c r="AG14" s="38"/>
      <c r="AH14" s="38">
        <v>384.19999999999993</v>
      </c>
      <c r="AI14" s="38">
        <v>387.70000000000005</v>
      </c>
      <c r="AJ14" s="38">
        <v>379.9</v>
      </c>
      <c r="AK14" s="38">
        <v>383.6</v>
      </c>
      <c r="AL14" s="38">
        <v>403.70000000000005</v>
      </c>
      <c r="AM14" s="38">
        <v>444.7</v>
      </c>
      <c r="AN14" s="38">
        <v>470.9</v>
      </c>
      <c r="AO14" s="38">
        <v>455.89999999999992</v>
      </c>
      <c r="AP14" s="38">
        <v>422.5</v>
      </c>
      <c r="AQ14" s="38">
        <v>414.60000000000008</v>
      </c>
      <c r="AR14" s="38">
        <v>399</v>
      </c>
    </row>
    <row r="15" spans="2:44" ht="14.25" customHeight="1" x14ac:dyDescent="0.25">
      <c r="B15" s="37" t="s">
        <v>74</v>
      </c>
      <c r="C15" s="38">
        <v>3681.3999999999996</v>
      </c>
      <c r="D15" s="38">
        <v>3547</v>
      </c>
      <c r="E15" s="38">
        <v>3490.4</v>
      </c>
      <c r="F15" s="38">
        <v>3457.2000000000003</v>
      </c>
      <c r="G15" s="38">
        <v>3521.9</v>
      </c>
      <c r="H15" s="38">
        <v>3349.2</v>
      </c>
      <c r="I15" s="38">
        <v>2836.3</v>
      </c>
      <c r="J15" s="38">
        <v>2813.3</v>
      </c>
      <c r="K15" s="38">
        <v>2797.2000000000003</v>
      </c>
      <c r="L15" s="38">
        <v>2790.7000000000003</v>
      </c>
      <c r="M15" s="38">
        <v>2776.4</v>
      </c>
      <c r="N15" s="38">
        <v>2761.3999999999996</v>
      </c>
      <c r="O15" s="38">
        <v>2774.3</v>
      </c>
      <c r="P15" s="38">
        <v>2767.5</v>
      </c>
      <c r="Q15" s="38">
        <v>2807.1</v>
      </c>
      <c r="R15" s="38">
        <v>2834</v>
      </c>
      <c r="S15" s="38">
        <v>3367.7000000000003</v>
      </c>
      <c r="T15" s="38">
        <v>3368.2000000000003</v>
      </c>
      <c r="U15" s="38">
        <v>2861.5</v>
      </c>
      <c r="V15" s="101">
        <v>2875.5</v>
      </c>
      <c r="W15" s="101">
        <v>2869.1</v>
      </c>
      <c r="X15" s="38">
        <v>2840.3</v>
      </c>
      <c r="Y15" s="38">
        <v>2846.5</v>
      </c>
      <c r="Z15" s="38">
        <v>2895.2999999999997</v>
      </c>
      <c r="AA15" s="38">
        <v>2890.6</v>
      </c>
      <c r="AB15" s="38">
        <v>2936.9</v>
      </c>
      <c r="AC15" s="38">
        <v>2891.9</v>
      </c>
      <c r="AD15" s="38">
        <v>2898.1000000000004</v>
      </c>
      <c r="AE15" s="201">
        <v>2943.6000000000004</v>
      </c>
      <c r="AF15" s="201">
        <v>2950.9</v>
      </c>
      <c r="AG15" s="38"/>
      <c r="AH15" s="38">
        <v>3349.2</v>
      </c>
      <c r="AI15" s="38">
        <v>2836.3</v>
      </c>
      <c r="AJ15" s="38">
        <v>2813.3</v>
      </c>
      <c r="AK15" s="38">
        <v>2797.2000000000003</v>
      </c>
      <c r="AL15" s="38">
        <v>2790.7000000000003</v>
      </c>
      <c r="AM15" s="38">
        <v>2776.4</v>
      </c>
      <c r="AN15" s="38">
        <v>2761.3999999999996</v>
      </c>
      <c r="AO15" s="38">
        <v>2774.3</v>
      </c>
      <c r="AP15" s="38">
        <v>2767.5</v>
      </c>
      <c r="AQ15" s="38">
        <v>2807.1</v>
      </c>
      <c r="AR15" s="38">
        <v>2834</v>
      </c>
    </row>
    <row r="16" spans="2:44" ht="14.25" customHeight="1" x14ac:dyDescent="0.25">
      <c r="B16" s="37" t="s">
        <v>13</v>
      </c>
      <c r="C16" s="38">
        <v>2587.2999999999997</v>
      </c>
      <c r="D16" s="38">
        <v>1726.3999999999999</v>
      </c>
      <c r="E16" s="38">
        <v>1421</v>
      </c>
      <c r="F16" s="38">
        <v>1625.1000000000001</v>
      </c>
      <c r="G16" s="38">
        <v>1597.5</v>
      </c>
      <c r="H16" s="38">
        <v>2061.2000000000003</v>
      </c>
      <c r="I16" s="38">
        <v>1528.9</v>
      </c>
      <c r="J16" s="38">
        <v>1549.6000000000001</v>
      </c>
      <c r="K16" s="38">
        <v>1491.6000000000001</v>
      </c>
      <c r="L16" s="38">
        <v>1792.2</v>
      </c>
      <c r="M16" s="38">
        <v>2433.4</v>
      </c>
      <c r="N16" s="38">
        <v>2858.2000000000003</v>
      </c>
      <c r="O16" s="38">
        <v>2950</v>
      </c>
      <c r="P16" s="38">
        <v>3565.8</v>
      </c>
      <c r="Q16" s="38">
        <v>3027</v>
      </c>
      <c r="R16" s="38">
        <v>2981</v>
      </c>
      <c r="S16" s="38">
        <v>2772.9</v>
      </c>
      <c r="T16" s="38">
        <v>2976.8</v>
      </c>
      <c r="U16" s="38">
        <v>2816.4</v>
      </c>
      <c r="V16" s="101">
        <v>2985.4</v>
      </c>
      <c r="W16" s="101">
        <v>2917.0000000000005</v>
      </c>
      <c r="X16" s="38">
        <v>3200.4</v>
      </c>
      <c r="Y16" s="38">
        <v>3417.1000000000004</v>
      </c>
      <c r="Z16" s="38">
        <v>3786.7999999999997</v>
      </c>
      <c r="AA16" s="38">
        <v>3872.8</v>
      </c>
      <c r="AB16" s="38">
        <v>4019.6000000000004</v>
      </c>
      <c r="AC16" s="38">
        <v>4365</v>
      </c>
      <c r="AD16" s="38">
        <v>4344.3</v>
      </c>
      <c r="AE16" s="201">
        <v>4516.7000000000007</v>
      </c>
      <c r="AF16" s="201">
        <v>4265.7999999999993</v>
      </c>
      <c r="AG16" s="38"/>
      <c r="AH16" s="38">
        <v>2061.2000000000003</v>
      </c>
      <c r="AI16" s="38">
        <v>1528.9</v>
      </c>
      <c r="AJ16" s="38">
        <v>1549.6000000000001</v>
      </c>
      <c r="AK16" s="38">
        <v>1491.6000000000001</v>
      </c>
      <c r="AL16" s="38">
        <v>1792.2</v>
      </c>
      <c r="AM16" s="38">
        <v>2433.4</v>
      </c>
      <c r="AN16" s="38">
        <v>2858.2000000000003</v>
      </c>
      <c r="AO16" s="38">
        <v>2950</v>
      </c>
      <c r="AP16" s="38">
        <v>3565.8</v>
      </c>
      <c r="AQ16" s="38">
        <v>3027</v>
      </c>
      <c r="AR16" s="38">
        <v>2981</v>
      </c>
    </row>
    <row r="17" spans="2:44" ht="14.25" customHeight="1" x14ac:dyDescent="0.25">
      <c r="B17" s="39" t="s">
        <v>15</v>
      </c>
      <c r="C17" s="40">
        <v>42208.3</v>
      </c>
      <c r="D17" s="40">
        <v>42880</v>
      </c>
      <c r="E17" s="40">
        <v>43059</v>
      </c>
      <c r="F17" s="40">
        <v>42847.3</v>
      </c>
      <c r="G17" s="40">
        <v>42047</v>
      </c>
      <c r="H17" s="40">
        <v>41768.300000000003</v>
      </c>
      <c r="I17" s="40">
        <v>41728.300000000003</v>
      </c>
      <c r="J17" s="40">
        <v>44352.6</v>
      </c>
      <c r="K17" s="40">
        <v>44308.5</v>
      </c>
      <c r="L17" s="40">
        <v>44328.5</v>
      </c>
      <c r="M17" s="40">
        <v>44072.6</v>
      </c>
      <c r="N17" s="40">
        <v>44408.5</v>
      </c>
      <c r="O17" s="40">
        <v>44802.2</v>
      </c>
      <c r="P17" s="40">
        <v>45598.8</v>
      </c>
      <c r="Q17" s="40">
        <v>45539.3</v>
      </c>
      <c r="R17" s="40">
        <v>45898.2</v>
      </c>
      <c r="S17" s="40">
        <v>45079.7</v>
      </c>
      <c r="T17" s="40">
        <v>44467</v>
      </c>
      <c r="U17" s="40">
        <v>45478.5</v>
      </c>
      <c r="V17" s="102">
        <v>46318.1</v>
      </c>
      <c r="W17" s="102">
        <v>45640.800000000003</v>
      </c>
      <c r="X17" s="40">
        <v>45518.9</v>
      </c>
      <c r="Y17" s="40">
        <v>45826.1</v>
      </c>
      <c r="Z17" s="40">
        <v>46812.4</v>
      </c>
      <c r="AA17" s="40">
        <v>45756.5</v>
      </c>
      <c r="AB17" s="40">
        <v>45226.9</v>
      </c>
      <c r="AC17" s="40">
        <v>44728.5</v>
      </c>
      <c r="AD17" s="40">
        <v>47357.1</v>
      </c>
      <c r="AE17" s="202">
        <v>46380.4</v>
      </c>
      <c r="AF17" s="202">
        <v>45939.199999999997</v>
      </c>
      <c r="AG17" s="40"/>
      <c r="AH17" s="40">
        <v>41768.300000000003</v>
      </c>
      <c r="AI17" s="40">
        <v>41728.300000000003</v>
      </c>
      <c r="AJ17" s="40">
        <v>44352.6</v>
      </c>
      <c r="AK17" s="40">
        <v>44308.5</v>
      </c>
      <c r="AL17" s="40">
        <v>44328.5</v>
      </c>
      <c r="AM17" s="40">
        <v>44072.6</v>
      </c>
      <c r="AN17" s="40">
        <v>44408.5</v>
      </c>
      <c r="AO17" s="40">
        <v>44802.2</v>
      </c>
      <c r="AP17" s="40">
        <v>45598.8</v>
      </c>
      <c r="AQ17" s="40">
        <v>45539.3</v>
      </c>
      <c r="AR17" s="40">
        <v>45898.2</v>
      </c>
    </row>
    <row r="18" spans="2:44" ht="14.25" customHeight="1" x14ac:dyDescent="0.25">
      <c r="B18" s="39" t="s">
        <v>16</v>
      </c>
      <c r="C18" s="40">
        <v>41890</v>
      </c>
      <c r="D18" s="40">
        <v>41696.300000000003</v>
      </c>
      <c r="E18" s="40">
        <v>41542.300000000003</v>
      </c>
      <c r="F18" s="40">
        <v>41275</v>
      </c>
      <c r="G18" s="40">
        <v>41096</v>
      </c>
      <c r="H18" s="40">
        <v>40795.599999999999</v>
      </c>
      <c r="I18" s="40">
        <v>40475</v>
      </c>
      <c r="J18" s="40">
        <v>40582.1</v>
      </c>
      <c r="K18" s="40">
        <v>40371.699999999997</v>
      </c>
      <c r="L18" s="40">
        <v>40165.300000000003</v>
      </c>
      <c r="M18" s="40">
        <v>39815.300000000003</v>
      </c>
      <c r="N18" s="40">
        <v>44104.3</v>
      </c>
      <c r="O18" s="40">
        <v>43837.1</v>
      </c>
      <c r="P18" s="40">
        <v>49853.7</v>
      </c>
      <c r="Q18" s="40">
        <v>49490.1</v>
      </c>
      <c r="R18" s="40">
        <v>49725.3</v>
      </c>
      <c r="S18" s="40">
        <v>49374.1</v>
      </c>
      <c r="T18" s="40">
        <v>49058.1</v>
      </c>
      <c r="U18" s="40">
        <v>49067</v>
      </c>
      <c r="V18" s="102">
        <v>48963</v>
      </c>
      <c r="W18" s="102">
        <v>48630.7</v>
      </c>
      <c r="X18" s="40">
        <v>48357.7</v>
      </c>
      <c r="Y18" s="40">
        <v>48171.3</v>
      </c>
      <c r="Z18" s="40">
        <v>48261.599999999999</v>
      </c>
      <c r="AA18" s="40">
        <v>47971.1</v>
      </c>
      <c r="AB18" s="40">
        <v>47736.7</v>
      </c>
      <c r="AC18" s="40">
        <v>47523</v>
      </c>
      <c r="AD18" s="40">
        <v>47968.4</v>
      </c>
      <c r="AE18" s="202">
        <v>47620.5</v>
      </c>
      <c r="AF18" s="202">
        <v>47332.5</v>
      </c>
      <c r="AG18" s="40"/>
      <c r="AH18" s="40">
        <v>40795.599999999999</v>
      </c>
      <c r="AI18" s="40">
        <v>40475</v>
      </c>
      <c r="AJ18" s="40">
        <v>40582.1</v>
      </c>
      <c r="AK18" s="40">
        <v>40371.699999999997</v>
      </c>
      <c r="AL18" s="40">
        <v>40165.300000000003</v>
      </c>
      <c r="AM18" s="40">
        <v>39815.300000000003</v>
      </c>
      <c r="AN18" s="40">
        <v>44104.3</v>
      </c>
      <c r="AO18" s="40">
        <v>43837.1</v>
      </c>
      <c r="AP18" s="40">
        <v>49853.7</v>
      </c>
      <c r="AQ18" s="40">
        <v>49490.1</v>
      </c>
      <c r="AR18" s="40">
        <v>49725.3</v>
      </c>
    </row>
    <row r="19" spans="2:44" ht="14.25" customHeight="1" x14ac:dyDescent="0.25">
      <c r="B19" s="64" t="s">
        <v>228</v>
      </c>
      <c r="C19" s="63">
        <v>111040</v>
      </c>
      <c r="D19" s="63">
        <v>113061.2</v>
      </c>
      <c r="E19" s="63">
        <v>110683.70000000001</v>
      </c>
      <c r="F19" s="63">
        <v>108289.70000000001</v>
      </c>
      <c r="G19" s="63">
        <v>109814.70000000001</v>
      </c>
      <c r="H19" s="63">
        <v>110692.00000000001</v>
      </c>
      <c r="I19" s="63">
        <v>109237.40000000001</v>
      </c>
      <c r="J19" s="63">
        <v>108738.40000000001</v>
      </c>
      <c r="K19" s="63">
        <v>111251.2</v>
      </c>
      <c r="L19" s="63">
        <v>113738.5</v>
      </c>
      <c r="M19" s="63">
        <v>113252.59999999999</v>
      </c>
      <c r="N19" s="63">
        <v>115663.5</v>
      </c>
      <c r="O19" s="63">
        <v>116489.79999999999</v>
      </c>
      <c r="P19" s="63">
        <v>120009.70000000001</v>
      </c>
      <c r="Q19" s="63">
        <v>122372.40000000002</v>
      </c>
      <c r="R19" s="63">
        <v>119121.4</v>
      </c>
      <c r="S19" s="63">
        <v>121842.5</v>
      </c>
      <c r="T19" s="63">
        <v>120157.4</v>
      </c>
      <c r="U19" s="63">
        <v>119991.20000000001</v>
      </c>
      <c r="V19" s="103">
        <v>120738</v>
      </c>
      <c r="W19" s="103">
        <v>123859.20000000003</v>
      </c>
      <c r="X19" s="63">
        <v>124088.8</v>
      </c>
      <c r="Y19" s="63">
        <v>123667.59999999999</v>
      </c>
      <c r="Z19" s="63">
        <v>124940.59999999998</v>
      </c>
      <c r="AA19" s="63">
        <v>126605.1</v>
      </c>
      <c r="AB19" s="63">
        <v>126475.70000000001</v>
      </c>
      <c r="AC19" s="63">
        <v>123899.4</v>
      </c>
      <c r="AD19" s="63">
        <v>128071.7</v>
      </c>
      <c r="AE19" s="63">
        <v>130485</v>
      </c>
      <c r="AF19" s="63">
        <v>128914.80000000002</v>
      </c>
      <c r="AG19" s="40"/>
      <c r="AH19" s="63">
        <v>110692.00000000001</v>
      </c>
      <c r="AI19" s="63">
        <v>109237.40000000001</v>
      </c>
      <c r="AJ19" s="63">
        <v>108738.40000000001</v>
      </c>
      <c r="AK19" s="63">
        <v>111251.2</v>
      </c>
      <c r="AL19" s="63">
        <v>113738.5</v>
      </c>
      <c r="AM19" s="63">
        <v>113252.59999999999</v>
      </c>
      <c r="AN19" s="63">
        <v>115663.5</v>
      </c>
      <c r="AO19" s="63">
        <v>116489.79999999999</v>
      </c>
      <c r="AP19" s="63">
        <v>120009.70000000001</v>
      </c>
      <c r="AQ19" s="63">
        <v>122372.40000000002</v>
      </c>
      <c r="AR19" s="63">
        <v>119121.4</v>
      </c>
    </row>
    <row r="20" spans="2:44" ht="14.25" customHeight="1" collapsed="1" x14ac:dyDescent="0.25">
      <c r="B20" s="64" t="s">
        <v>229</v>
      </c>
      <c r="C20" s="63">
        <v>38792.300000000003</v>
      </c>
      <c r="D20" s="63">
        <v>43395.100000000006</v>
      </c>
      <c r="E20" s="63">
        <v>40071.399999999994</v>
      </c>
      <c r="F20" s="63">
        <v>37834.100000000006</v>
      </c>
      <c r="G20" s="63">
        <v>38601.100000000006</v>
      </c>
      <c r="H20" s="63">
        <v>41450</v>
      </c>
      <c r="I20" s="63">
        <v>39390.100000000006</v>
      </c>
      <c r="J20" s="63">
        <v>39181.600000000006</v>
      </c>
      <c r="K20" s="63">
        <v>41232.600000000006</v>
      </c>
      <c r="L20" s="63">
        <v>44968.800000000003</v>
      </c>
      <c r="M20" s="63">
        <v>43857.2</v>
      </c>
      <c r="N20" s="63">
        <v>45657.3</v>
      </c>
      <c r="O20" s="63">
        <v>46314.2</v>
      </c>
      <c r="P20" s="63">
        <v>51924</v>
      </c>
      <c r="Q20" s="63">
        <v>53227.000000000007</v>
      </c>
      <c r="R20" s="63">
        <v>50665.599999999999</v>
      </c>
      <c r="S20" s="63">
        <v>53022.1</v>
      </c>
      <c r="T20" s="63">
        <v>51455</v>
      </c>
      <c r="U20" s="63">
        <v>50665.2</v>
      </c>
      <c r="V20" s="103">
        <v>51110.7</v>
      </c>
      <c r="W20" s="103">
        <v>55133.400000000009</v>
      </c>
      <c r="X20" s="63">
        <v>54931.3</v>
      </c>
      <c r="Y20" s="63">
        <v>54566.600000000006</v>
      </c>
      <c r="Z20" s="63">
        <v>55141.1</v>
      </c>
      <c r="AA20" s="63">
        <v>58460.799999999996</v>
      </c>
      <c r="AB20" s="63">
        <v>58336.299999999996</v>
      </c>
      <c r="AC20" s="63">
        <v>55399</v>
      </c>
      <c r="AD20" s="63">
        <v>59069</v>
      </c>
      <c r="AE20" s="63">
        <v>60708.5</v>
      </c>
      <c r="AF20" s="63">
        <v>63211.600000000006</v>
      </c>
      <c r="AG20" s="40"/>
      <c r="AH20" s="63">
        <v>41450</v>
      </c>
      <c r="AI20" s="63">
        <v>39390.100000000006</v>
      </c>
      <c r="AJ20" s="63">
        <v>39181.600000000006</v>
      </c>
      <c r="AK20" s="63">
        <v>41232.600000000006</v>
      </c>
      <c r="AL20" s="63">
        <v>44968.800000000003</v>
      </c>
      <c r="AM20" s="63">
        <v>43857.2</v>
      </c>
      <c r="AN20" s="63">
        <v>45657.3</v>
      </c>
      <c r="AO20" s="63">
        <v>46314.2</v>
      </c>
      <c r="AP20" s="63">
        <v>51924</v>
      </c>
      <c r="AQ20" s="63">
        <v>53227.000000000007</v>
      </c>
      <c r="AR20" s="63">
        <v>50665.599999999999</v>
      </c>
    </row>
    <row r="21" spans="2:44" ht="14.25" customHeight="1" collapsed="1" x14ac:dyDescent="0.25">
      <c r="B21" s="77" t="s">
        <v>1</v>
      </c>
      <c r="C21" s="78">
        <v>17951.8</v>
      </c>
      <c r="D21" s="78">
        <v>22244.1</v>
      </c>
      <c r="E21" s="78">
        <v>19016.3</v>
      </c>
      <c r="F21" s="78">
        <v>17732.100000000002</v>
      </c>
      <c r="G21" s="78">
        <v>19168.300000000003</v>
      </c>
      <c r="H21" s="78">
        <v>21818.1</v>
      </c>
      <c r="I21" s="78">
        <v>20102.000000000004</v>
      </c>
      <c r="J21" s="78">
        <v>17875.100000000002</v>
      </c>
      <c r="K21" s="78">
        <v>20534.300000000003</v>
      </c>
      <c r="L21" s="78">
        <v>23408.400000000001</v>
      </c>
      <c r="M21" s="78">
        <v>22250.5</v>
      </c>
      <c r="N21" s="78">
        <v>22459.4</v>
      </c>
      <c r="O21" s="78">
        <v>21719.8</v>
      </c>
      <c r="P21" s="78">
        <v>25587.599999999999</v>
      </c>
      <c r="Q21" s="78">
        <v>24787.200000000004</v>
      </c>
      <c r="R21" s="78">
        <v>22170.699999999997</v>
      </c>
      <c r="S21" s="78">
        <v>23543.200000000001</v>
      </c>
      <c r="T21" s="78">
        <v>22825.4</v>
      </c>
      <c r="U21" s="78">
        <v>21043.700000000004</v>
      </c>
      <c r="V21" s="104">
        <v>20084.2</v>
      </c>
      <c r="W21" s="104">
        <v>23257.600000000002</v>
      </c>
      <c r="X21" s="78">
        <v>23170.100000000006</v>
      </c>
      <c r="Y21" s="78">
        <v>24003.100000000002</v>
      </c>
      <c r="Z21" s="78">
        <v>24257.899999999998</v>
      </c>
      <c r="AA21" s="78">
        <v>26757.799999999996</v>
      </c>
      <c r="AB21" s="78">
        <v>26804.199999999997</v>
      </c>
      <c r="AC21" s="78">
        <v>23879.4</v>
      </c>
      <c r="AD21" s="78">
        <v>25246.2</v>
      </c>
      <c r="AE21" s="78">
        <v>26054.799999999999</v>
      </c>
      <c r="AF21" s="78">
        <v>29382.7</v>
      </c>
      <c r="AG21" s="40"/>
      <c r="AH21" s="78">
        <v>21818.1</v>
      </c>
      <c r="AI21" s="78">
        <v>20102.000000000004</v>
      </c>
      <c r="AJ21" s="78">
        <v>17875.100000000002</v>
      </c>
      <c r="AK21" s="78">
        <v>20534.300000000003</v>
      </c>
      <c r="AL21" s="78">
        <v>23408.400000000001</v>
      </c>
      <c r="AM21" s="78">
        <v>22250.5</v>
      </c>
      <c r="AN21" s="78">
        <v>22459.4</v>
      </c>
      <c r="AO21" s="78">
        <v>21719.8</v>
      </c>
      <c r="AP21" s="78">
        <v>25587.599999999999</v>
      </c>
      <c r="AQ21" s="78">
        <v>24787.200000000004</v>
      </c>
      <c r="AR21" s="78">
        <v>22170.699999999997</v>
      </c>
    </row>
    <row r="22" spans="2:44" ht="14.25" customHeight="1" x14ac:dyDescent="0.25">
      <c r="B22" s="37" t="s">
        <v>175</v>
      </c>
      <c r="C22" s="38">
        <v>550.9</v>
      </c>
      <c r="D22" s="38">
        <v>681</v>
      </c>
      <c r="E22" s="38">
        <v>766.1</v>
      </c>
      <c r="F22" s="38">
        <v>752.2</v>
      </c>
      <c r="G22" s="38">
        <v>594.4</v>
      </c>
      <c r="H22" s="38">
        <v>853.3</v>
      </c>
      <c r="I22" s="38">
        <v>990.2</v>
      </c>
      <c r="J22" s="38">
        <v>764.3</v>
      </c>
      <c r="K22" s="38">
        <v>680.5</v>
      </c>
      <c r="L22" s="38">
        <v>820.6</v>
      </c>
      <c r="M22" s="38">
        <v>1062.7</v>
      </c>
      <c r="N22" s="38">
        <v>888.3</v>
      </c>
      <c r="O22" s="38">
        <v>745.6</v>
      </c>
      <c r="P22" s="38">
        <v>993.7</v>
      </c>
      <c r="Q22" s="38">
        <v>1069.5</v>
      </c>
      <c r="R22" s="38">
        <v>1035.5999999999999</v>
      </c>
      <c r="S22" s="38">
        <v>821.2</v>
      </c>
      <c r="T22" s="38">
        <v>1052</v>
      </c>
      <c r="U22" s="38">
        <v>1244.4000000000001</v>
      </c>
      <c r="V22" s="38">
        <v>1204.2</v>
      </c>
      <c r="W22" s="38">
        <v>976.5</v>
      </c>
      <c r="X22" s="38">
        <v>1192.5999999999999</v>
      </c>
      <c r="Y22" s="38">
        <v>1294.7</v>
      </c>
      <c r="Z22" s="38">
        <v>1238.4000000000001</v>
      </c>
      <c r="AA22" s="38">
        <v>981.8</v>
      </c>
      <c r="AB22" s="38">
        <v>1224.5999999999999</v>
      </c>
      <c r="AC22" s="38">
        <v>1362.2</v>
      </c>
      <c r="AD22" s="38">
        <v>1346.2</v>
      </c>
      <c r="AE22" s="201">
        <v>1103.5</v>
      </c>
      <c r="AF22" s="201">
        <v>1315.1</v>
      </c>
      <c r="AG22" s="38"/>
      <c r="AH22" s="38">
        <v>6585.2</v>
      </c>
      <c r="AI22" s="38">
        <v>7860</v>
      </c>
      <c r="AJ22" s="38">
        <v>7377.3</v>
      </c>
      <c r="AK22" s="38">
        <v>8456.9</v>
      </c>
      <c r="AL22" s="38">
        <v>7306.3</v>
      </c>
      <c r="AM22" s="38">
        <v>7445.7</v>
      </c>
      <c r="AN22" s="38">
        <v>7132.4</v>
      </c>
      <c r="AO22" s="38">
        <v>8036</v>
      </c>
      <c r="AP22" s="38">
        <v>8489.5</v>
      </c>
      <c r="AQ22" s="38">
        <v>7751.1</v>
      </c>
      <c r="AR22" s="38">
        <v>7415.8</v>
      </c>
    </row>
    <row r="23" spans="2:44" ht="14.25" customHeight="1" x14ac:dyDescent="0.25">
      <c r="B23" s="37" t="s">
        <v>176</v>
      </c>
      <c r="C23" s="38">
        <v>7109.2</v>
      </c>
      <c r="D23" s="38">
        <v>7260.3</v>
      </c>
      <c r="E23" s="38">
        <v>7091.7</v>
      </c>
      <c r="F23" s="38">
        <v>6871.8</v>
      </c>
      <c r="G23" s="38">
        <v>6330.6</v>
      </c>
      <c r="H23" s="38">
        <v>5731.9</v>
      </c>
      <c r="I23" s="38">
        <v>6869.8</v>
      </c>
      <c r="J23" s="38">
        <v>6613</v>
      </c>
      <c r="K23" s="38">
        <v>7776.4</v>
      </c>
      <c r="L23" s="38">
        <v>7306.3</v>
      </c>
      <c r="M23" s="38">
        <v>7445.7</v>
      </c>
      <c r="N23" s="38">
        <v>7132.4</v>
      </c>
      <c r="O23" s="38">
        <v>8036</v>
      </c>
      <c r="P23" s="38">
        <v>8489.5</v>
      </c>
      <c r="Q23" s="38">
        <v>7751.1</v>
      </c>
      <c r="R23" s="38">
        <v>7415.8</v>
      </c>
      <c r="S23" s="38">
        <v>9502.5</v>
      </c>
      <c r="T23" s="38">
        <v>8791.7000000000007</v>
      </c>
      <c r="U23" s="38">
        <v>9003.9</v>
      </c>
      <c r="V23" s="38">
        <v>8169.9</v>
      </c>
      <c r="W23" s="38">
        <v>9450.6</v>
      </c>
      <c r="X23" s="38">
        <v>9871.6</v>
      </c>
      <c r="Y23" s="38">
        <v>9742.7999999999993</v>
      </c>
      <c r="Z23" s="38">
        <v>9230.6</v>
      </c>
      <c r="AA23" s="38">
        <v>9510.2999999999993</v>
      </c>
      <c r="AB23" s="38">
        <v>9419.7999999999993</v>
      </c>
      <c r="AC23" s="38">
        <v>9531.7000000000007</v>
      </c>
      <c r="AD23" s="38">
        <v>9861.2999999999993</v>
      </c>
      <c r="AE23" s="201">
        <v>10232.4</v>
      </c>
      <c r="AF23" s="201">
        <v>10024</v>
      </c>
      <c r="AG23" s="38"/>
      <c r="AH23" s="38">
        <v>2072.2000000000003</v>
      </c>
      <c r="AI23" s="38">
        <v>1683.8</v>
      </c>
      <c r="AJ23" s="38">
        <v>1609.1000000000001</v>
      </c>
      <c r="AK23" s="38">
        <v>2329.1999999999998</v>
      </c>
      <c r="AL23" s="38">
        <v>2612.6</v>
      </c>
      <c r="AM23" s="38">
        <v>2691.8</v>
      </c>
      <c r="AN23" s="38">
        <v>1488.3</v>
      </c>
      <c r="AO23" s="38">
        <v>1415.1999999999998</v>
      </c>
      <c r="AP23" s="38">
        <v>1389.5</v>
      </c>
      <c r="AQ23" s="38">
        <v>1346.1</v>
      </c>
      <c r="AR23" s="38">
        <v>1100.5999999999999</v>
      </c>
    </row>
    <row r="24" spans="2:44" ht="14.25" customHeight="1" x14ac:dyDescent="0.25">
      <c r="B24" s="37" t="s">
        <v>177</v>
      </c>
      <c r="C24" s="38">
        <v>1277.6000000000001</v>
      </c>
      <c r="D24" s="38">
        <v>1276.8</v>
      </c>
      <c r="E24" s="38">
        <v>1301.1000000000001</v>
      </c>
      <c r="F24" s="38">
        <v>1146.3999999999999</v>
      </c>
      <c r="G24" s="38">
        <v>2208.9</v>
      </c>
      <c r="H24" s="38">
        <v>2072.2000000000003</v>
      </c>
      <c r="I24" s="38">
        <v>1683.8</v>
      </c>
      <c r="J24" s="38">
        <v>1609.1000000000001</v>
      </c>
      <c r="K24" s="38">
        <v>2329.1999999999998</v>
      </c>
      <c r="L24" s="38">
        <v>2612.6</v>
      </c>
      <c r="M24" s="38">
        <v>2691.8</v>
      </c>
      <c r="N24" s="38">
        <v>1488.3</v>
      </c>
      <c r="O24" s="38">
        <v>1415.1999999999998</v>
      </c>
      <c r="P24" s="38">
        <v>1389.5</v>
      </c>
      <c r="Q24" s="38">
        <v>1346.1</v>
      </c>
      <c r="R24" s="38">
        <v>1100.5999999999999</v>
      </c>
      <c r="S24" s="38">
        <v>1346.1</v>
      </c>
      <c r="T24" s="38">
        <v>1618</v>
      </c>
      <c r="U24" s="38">
        <v>1851.7</v>
      </c>
      <c r="V24" s="38">
        <v>1609</v>
      </c>
      <c r="W24" s="38">
        <v>1631.7</v>
      </c>
      <c r="X24" s="38">
        <v>1748.4</v>
      </c>
      <c r="Y24" s="38">
        <v>1703.4</v>
      </c>
      <c r="Z24" s="38">
        <v>1595.8000000000002</v>
      </c>
      <c r="AA24" s="38">
        <v>1642.6</v>
      </c>
      <c r="AB24" s="38">
        <v>1601.1000000000001</v>
      </c>
      <c r="AC24" s="38">
        <v>1597.3</v>
      </c>
      <c r="AD24" s="38">
        <v>1647.1000000000001</v>
      </c>
      <c r="AE24" s="201">
        <v>1819.5</v>
      </c>
      <c r="AF24" s="201">
        <v>1848.4</v>
      </c>
      <c r="AG24" s="38"/>
      <c r="AH24" s="38">
        <v>4858.7</v>
      </c>
      <c r="AI24" s="38">
        <v>4800.5</v>
      </c>
      <c r="AJ24" s="38">
        <v>3682.5</v>
      </c>
      <c r="AK24" s="38">
        <v>4038</v>
      </c>
      <c r="AL24" s="38">
        <v>4399.2</v>
      </c>
      <c r="AM24" s="38">
        <v>4410.3</v>
      </c>
      <c r="AN24" s="38">
        <v>6906.9</v>
      </c>
      <c r="AO24" s="38">
        <v>4940.1000000000004</v>
      </c>
      <c r="AP24" s="38">
        <v>4605.6000000000004</v>
      </c>
      <c r="AQ24" s="38">
        <v>6000.4</v>
      </c>
      <c r="AR24" s="38">
        <v>6019.9</v>
      </c>
    </row>
    <row r="25" spans="2:44" ht="14.25" customHeight="1" x14ac:dyDescent="0.25">
      <c r="B25" s="37" t="s">
        <v>178</v>
      </c>
      <c r="C25" s="38">
        <v>2992.7</v>
      </c>
      <c r="D25" s="38">
        <v>3149.5</v>
      </c>
      <c r="E25" s="38">
        <v>2683.6</v>
      </c>
      <c r="F25" s="38">
        <v>4126.5</v>
      </c>
      <c r="G25" s="38">
        <v>4912.5</v>
      </c>
      <c r="H25" s="38">
        <v>4858.7</v>
      </c>
      <c r="I25" s="38">
        <v>4800.5</v>
      </c>
      <c r="J25" s="38">
        <v>3682.5</v>
      </c>
      <c r="K25" s="38">
        <v>4038</v>
      </c>
      <c r="L25" s="38">
        <v>4399.2</v>
      </c>
      <c r="M25" s="38">
        <v>4410.3</v>
      </c>
      <c r="N25" s="38">
        <v>6906.9</v>
      </c>
      <c r="O25" s="38">
        <v>4940.1000000000004</v>
      </c>
      <c r="P25" s="38">
        <v>4605.6000000000004</v>
      </c>
      <c r="Q25" s="38">
        <v>6000.4</v>
      </c>
      <c r="R25" s="38">
        <v>6019.9</v>
      </c>
      <c r="S25" s="38">
        <v>5519.6</v>
      </c>
      <c r="T25" s="38">
        <v>5846.9000000000005</v>
      </c>
      <c r="U25" s="38">
        <v>4377.6000000000004</v>
      </c>
      <c r="V25" s="38">
        <v>4475.7000000000007</v>
      </c>
      <c r="W25" s="38">
        <v>4413.7</v>
      </c>
      <c r="X25" s="38">
        <v>4579.1000000000004</v>
      </c>
      <c r="Y25" s="38">
        <v>6061.8</v>
      </c>
      <c r="Z25" s="38">
        <v>6448</v>
      </c>
      <c r="AA25" s="38">
        <v>6603.9</v>
      </c>
      <c r="AB25" s="38">
        <v>6793.3</v>
      </c>
      <c r="AC25" s="38">
        <v>4911.2</v>
      </c>
      <c r="AD25" s="38">
        <v>5348.9</v>
      </c>
      <c r="AE25" s="201">
        <v>5192.6000000000004</v>
      </c>
      <c r="AF25" s="201">
        <v>5209.3</v>
      </c>
      <c r="AG25" s="38"/>
      <c r="AH25" s="38">
        <v>6907</v>
      </c>
      <c r="AI25" s="38">
        <v>4306.7</v>
      </c>
      <c r="AJ25" s="38">
        <v>3866</v>
      </c>
      <c r="AK25" s="38">
        <v>4224.8</v>
      </c>
      <c r="AL25" s="38">
        <v>6585.6</v>
      </c>
      <c r="AM25" s="38">
        <v>4858.5</v>
      </c>
      <c r="AN25" s="38">
        <v>4265.7</v>
      </c>
      <c r="AO25" s="38">
        <v>4631</v>
      </c>
      <c r="AP25" s="38">
        <v>7196.3</v>
      </c>
      <c r="AQ25" s="38">
        <v>5107.8999999999996</v>
      </c>
      <c r="AR25" s="38">
        <v>3187.4</v>
      </c>
    </row>
    <row r="26" spans="2:44" ht="14.25" customHeight="1" x14ac:dyDescent="0.25">
      <c r="B26" s="37" t="s">
        <v>179</v>
      </c>
      <c r="C26" s="38">
        <v>4770.8999999999996</v>
      </c>
      <c r="D26" s="38">
        <v>8547.5</v>
      </c>
      <c r="E26" s="38">
        <v>5864.8</v>
      </c>
      <c r="F26" s="38">
        <v>3587.4</v>
      </c>
      <c r="G26" s="38">
        <v>3946</v>
      </c>
      <c r="H26" s="38">
        <v>6907</v>
      </c>
      <c r="I26" s="38">
        <v>4306.7</v>
      </c>
      <c r="J26" s="38">
        <v>3866</v>
      </c>
      <c r="K26" s="38">
        <v>4224.8</v>
      </c>
      <c r="L26" s="38">
        <v>6585.6</v>
      </c>
      <c r="M26" s="38">
        <v>4858.5</v>
      </c>
      <c r="N26" s="38">
        <v>4265.7</v>
      </c>
      <c r="O26" s="38">
        <v>4631</v>
      </c>
      <c r="P26" s="38">
        <v>7196.3</v>
      </c>
      <c r="Q26" s="38">
        <v>5107.8999999999996</v>
      </c>
      <c r="R26" s="38">
        <v>3187.4</v>
      </c>
      <c r="S26" s="38">
        <v>3524</v>
      </c>
      <c r="T26" s="38">
        <v>2900.4</v>
      </c>
      <c r="U26" s="38">
        <v>1775.4</v>
      </c>
      <c r="V26" s="38">
        <v>2247.9</v>
      </c>
      <c r="W26" s="38">
        <v>2502.6999999999998</v>
      </c>
      <c r="X26" s="38">
        <v>1156.4000000000001</v>
      </c>
      <c r="Y26" s="38">
        <v>1996.5</v>
      </c>
      <c r="Z26" s="38">
        <v>2237.1</v>
      </c>
      <c r="AA26" s="38">
        <v>2563.8000000000002</v>
      </c>
      <c r="AB26" s="38">
        <v>1497.2</v>
      </c>
      <c r="AC26" s="38">
        <v>2272</v>
      </c>
      <c r="AD26" s="38">
        <v>2774.5</v>
      </c>
      <c r="AE26" s="201">
        <v>3218</v>
      </c>
      <c r="AF26" s="201">
        <v>1682.5</v>
      </c>
      <c r="AG26" s="38"/>
      <c r="AH26" s="38">
        <v>366.5</v>
      </c>
      <c r="AI26" s="38">
        <v>398.4</v>
      </c>
      <c r="AJ26" s="38">
        <v>417.7</v>
      </c>
      <c r="AK26" s="38">
        <v>444.3</v>
      </c>
      <c r="AL26" s="38">
        <v>647.29999999999995</v>
      </c>
      <c r="AM26" s="38">
        <v>663.2</v>
      </c>
      <c r="AN26" s="38">
        <v>702.3</v>
      </c>
      <c r="AO26" s="38">
        <v>738.1</v>
      </c>
      <c r="AP26" s="38">
        <v>1562.1</v>
      </c>
      <c r="AQ26" s="38">
        <v>2177.4</v>
      </c>
      <c r="AR26" s="38">
        <v>1878.1</v>
      </c>
    </row>
    <row r="27" spans="2:44" ht="14.25" customHeight="1" x14ac:dyDescent="0.25">
      <c r="B27" s="37" t="s">
        <v>180</v>
      </c>
      <c r="C27" s="38">
        <v>382.5</v>
      </c>
      <c r="D27" s="38">
        <v>374.7</v>
      </c>
      <c r="E27" s="38">
        <v>426.5</v>
      </c>
      <c r="F27" s="38">
        <v>374.5</v>
      </c>
      <c r="G27" s="38">
        <v>364.5</v>
      </c>
      <c r="H27" s="38">
        <v>366.5</v>
      </c>
      <c r="I27" s="38">
        <v>398.4</v>
      </c>
      <c r="J27" s="38">
        <v>417.7</v>
      </c>
      <c r="K27" s="38">
        <v>444.3</v>
      </c>
      <c r="L27" s="38">
        <v>647.29999999999995</v>
      </c>
      <c r="M27" s="38">
        <v>663.2</v>
      </c>
      <c r="N27" s="38">
        <v>702.3</v>
      </c>
      <c r="O27" s="38">
        <v>738.1</v>
      </c>
      <c r="P27" s="38">
        <v>1562.1</v>
      </c>
      <c r="Q27" s="38">
        <v>2177.4</v>
      </c>
      <c r="R27" s="38">
        <v>1878.1</v>
      </c>
      <c r="S27" s="38">
        <v>1328.8</v>
      </c>
      <c r="T27" s="38">
        <v>1278.0999999999999</v>
      </c>
      <c r="U27" s="38">
        <v>1325.9</v>
      </c>
      <c r="V27" s="38">
        <v>901</v>
      </c>
      <c r="W27" s="38">
        <v>1075.9000000000001</v>
      </c>
      <c r="X27" s="38">
        <v>1277.7</v>
      </c>
      <c r="Y27" s="38">
        <v>1408.7</v>
      </c>
      <c r="Z27" s="38">
        <v>1771</v>
      </c>
      <c r="AA27" s="38">
        <v>1551.3</v>
      </c>
      <c r="AB27" s="38">
        <v>1560.8</v>
      </c>
      <c r="AC27" s="38">
        <v>1547.4</v>
      </c>
      <c r="AD27" s="38">
        <v>1607.5</v>
      </c>
      <c r="AE27" s="201">
        <v>1656.9</v>
      </c>
      <c r="AF27" s="201">
        <v>2469.5</v>
      </c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</row>
    <row r="28" spans="2:44" ht="14.25" customHeight="1" x14ac:dyDescent="0.25">
      <c r="B28" s="37" t="s">
        <v>181</v>
      </c>
      <c r="C28" s="38">
        <v>868</v>
      </c>
      <c r="D28" s="38">
        <v>954.3</v>
      </c>
      <c r="E28" s="38">
        <v>882.5</v>
      </c>
      <c r="F28" s="38">
        <v>873.3</v>
      </c>
      <c r="G28" s="38">
        <v>811.4</v>
      </c>
      <c r="H28" s="38">
        <v>1028.5</v>
      </c>
      <c r="I28" s="38">
        <v>1052.6000000000001</v>
      </c>
      <c r="J28" s="38">
        <v>922.5</v>
      </c>
      <c r="K28" s="38">
        <v>1041.0999999999999</v>
      </c>
      <c r="L28" s="38">
        <v>1036.8</v>
      </c>
      <c r="M28" s="38">
        <v>1118.3</v>
      </c>
      <c r="N28" s="38">
        <v>1075.5</v>
      </c>
      <c r="O28" s="38">
        <v>1213.8000000000002</v>
      </c>
      <c r="P28" s="38">
        <v>1350.9</v>
      </c>
      <c r="Q28" s="38">
        <v>1334.8</v>
      </c>
      <c r="R28" s="38">
        <v>1533.3000000000002</v>
      </c>
      <c r="S28" s="38">
        <v>1501</v>
      </c>
      <c r="T28" s="38">
        <v>1338.3</v>
      </c>
      <c r="U28" s="38">
        <v>1464.8000000000002</v>
      </c>
      <c r="V28" s="38">
        <v>1476.5</v>
      </c>
      <c r="W28" s="38">
        <v>3206.5</v>
      </c>
      <c r="X28" s="38">
        <v>3344.3</v>
      </c>
      <c r="Y28" s="38">
        <v>1795.2</v>
      </c>
      <c r="Z28" s="38">
        <v>1737</v>
      </c>
      <c r="AA28" s="38">
        <v>3904.1000000000004</v>
      </c>
      <c r="AB28" s="38">
        <v>4707.3999999999996</v>
      </c>
      <c r="AC28" s="38">
        <v>2657.6</v>
      </c>
      <c r="AD28" s="38">
        <v>2660.7</v>
      </c>
      <c r="AE28" s="201">
        <v>2831.8999999999996</v>
      </c>
      <c r="AF28" s="201">
        <v>6833.9</v>
      </c>
      <c r="AG28" s="38"/>
      <c r="AH28" s="38">
        <v>1028.5</v>
      </c>
      <c r="AI28" s="38">
        <v>1052.6000000000001</v>
      </c>
      <c r="AJ28" s="38">
        <v>922.5</v>
      </c>
      <c r="AK28" s="38">
        <v>1041.0999999999999</v>
      </c>
      <c r="AL28" s="38">
        <v>1857.4</v>
      </c>
      <c r="AM28" s="38">
        <v>2181</v>
      </c>
      <c r="AN28" s="38">
        <v>1963.8000000000002</v>
      </c>
      <c r="AO28" s="38">
        <v>1959.4</v>
      </c>
      <c r="AP28" s="38">
        <v>2344.6</v>
      </c>
      <c r="AQ28" s="38">
        <v>2404.3000000000002</v>
      </c>
      <c r="AR28" s="38">
        <v>2568.8999999999996</v>
      </c>
    </row>
    <row r="29" spans="2:44" ht="14.25" customHeight="1" collapsed="1" x14ac:dyDescent="0.25">
      <c r="B29" s="77" t="s">
        <v>14</v>
      </c>
      <c r="C29" s="78">
        <v>20840.5</v>
      </c>
      <c r="D29" s="78">
        <v>21151.000000000004</v>
      </c>
      <c r="E29" s="78">
        <v>21055.1</v>
      </c>
      <c r="F29" s="78">
        <v>20102</v>
      </c>
      <c r="G29" s="78">
        <v>19432.8</v>
      </c>
      <c r="H29" s="78">
        <v>19631.900000000001</v>
      </c>
      <c r="I29" s="78">
        <v>19288.100000000002</v>
      </c>
      <c r="J29" s="78">
        <v>21306.5</v>
      </c>
      <c r="K29" s="78">
        <v>20698.300000000003</v>
      </c>
      <c r="L29" s="78">
        <v>21560.400000000001</v>
      </c>
      <c r="M29" s="78">
        <v>21606.699999999997</v>
      </c>
      <c r="N29" s="78">
        <v>23197.9</v>
      </c>
      <c r="O29" s="78">
        <v>24594.399999999998</v>
      </c>
      <c r="P29" s="78">
        <v>26336.400000000001</v>
      </c>
      <c r="Q29" s="78">
        <v>28439.800000000003</v>
      </c>
      <c r="R29" s="78">
        <v>28494.9</v>
      </c>
      <c r="S29" s="78">
        <v>29478.899999999998</v>
      </c>
      <c r="T29" s="78">
        <v>28629.599999999999</v>
      </c>
      <c r="U29" s="78">
        <v>29621.499999999993</v>
      </c>
      <c r="V29" s="104">
        <v>31026.5</v>
      </c>
      <c r="W29" s="104">
        <v>31875.800000000003</v>
      </c>
      <c r="X29" s="78">
        <v>31761.199999999997</v>
      </c>
      <c r="Y29" s="78">
        <v>30563.5</v>
      </c>
      <c r="Z29" s="78">
        <v>30883.200000000001</v>
      </c>
      <c r="AA29" s="78">
        <v>31703</v>
      </c>
      <c r="AB29" s="78">
        <v>31532.1</v>
      </c>
      <c r="AC29" s="78">
        <v>31519.600000000002</v>
      </c>
      <c r="AD29" s="78">
        <v>33822.800000000003</v>
      </c>
      <c r="AE29" s="78">
        <v>34653.699999999997</v>
      </c>
      <c r="AF29" s="78">
        <v>33828.9</v>
      </c>
      <c r="AG29" s="40"/>
      <c r="AH29" s="78">
        <v>19631.900000000001</v>
      </c>
      <c r="AI29" s="78">
        <v>19288.100000000002</v>
      </c>
      <c r="AJ29" s="78">
        <v>21306.5</v>
      </c>
      <c r="AK29" s="78">
        <v>20698.300000000003</v>
      </c>
      <c r="AL29" s="78">
        <v>21560.400000000001</v>
      </c>
      <c r="AM29" s="78">
        <v>21606.699999999997</v>
      </c>
      <c r="AN29" s="78">
        <v>23197.9</v>
      </c>
      <c r="AO29" s="78">
        <v>24594.399999999998</v>
      </c>
      <c r="AP29" s="78">
        <v>26336.400000000001</v>
      </c>
      <c r="AQ29" s="78">
        <v>28439.800000000003</v>
      </c>
      <c r="AR29" s="78">
        <v>28494.9</v>
      </c>
    </row>
    <row r="30" spans="2:44" ht="14.25" customHeight="1" x14ac:dyDescent="0.25">
      <c r="B30" s="37" t="s">
        <v>175</v>
      </c>
      <c r="C30" s="38">
        <v>15.3</v>
      </c>
      <c r="D30" s="38">
        <v>22.9</v>
      </c>
      <c r="E30" s="38">
        <v>30.2</v>
      </c>
      <c r="F30" s="38">
        <v>36</v>
      </c>
      <c r="G30" s="38">
        <v>49.6</v>
      </c>
      <c r="H30" s="38">
        <v>64.3</v>
      </c>
      <c r="I30" s="38">
        <v>65</v>
      </c>
      <c r="J30" s="38">
        <v>3.7</v>
      </c>
      <c r="K30" s="38">
        <v>8.3000000000000007</v>
      </c>
      <c r="L30" s="38">
        <v>20.399999999999999</v>
      </c>
      <c r="M30" s="38">
        <v>14.4</v>
      </c>
      <c r="N30" s="38">
        <v>21.5</v>
      </c>
      <c r="O30" s="38">
        <v>20</v>
      </c>
      <c r="P30" s="38">
        <v>31.1</v>
      </c>
      <c r="Q30" s="38">
        <v>38.799999999999997</v>
      </c>
      <c r="R30" s="38">
        <v>61.7</v>
      </c>
      <c r="S30" s="38">
        <v>57.4</v>
      </c>
      <c r="T30" s="38">
        <v>91.4</v>
      </c>
      <c r="U30" s="38">
        <v>67</v>
      </c>
      <c r="V30" s="38">
        <v>81.2</v>
      </c>
      <c r="W30" s="38">
        <v>53.2</v>
      </c>
      <c r="X30" s="38">
        <v>66.2</v>
      </c>
      <c r="Y30" s="38">
        <v>74.900000000000006</v>
      </c>
      <c r="Z30" s="38">
        <v>75.400000000000006</v>
      </c>
      <c r="AA30" s="38">
        <v>44</v>
      </c>
      <c r="AB30" s="38">
        <v>62.6</v>
      </c>
      <c r="AC30" s="38">
        <v>112.2</v>
      </c>
      <c r="AD30" s="38">
        <v>113.2</v>
      </c>
      <c r="AE30" s="201">
        <v>78.599999999999994</v>
      </c>
      <c r="AF30" s="201">
        <v>86.8</v>
      </c>
      <c r="AG30" s="38"/>
      <c r="AH30" s="38">
        <v>369.5</v>
      </c>
      <c r="AI30" s="38">
        <v>377.3</v>
      </c>
      <c r="AJ30" s="38">
        <v>323.09999999999997</v>
      </c>
      <c r="AK30" s="38">
        <v>334.3</v>
      </c>
      <c r="AL30" s="38">
        <v>354</v>
      </c>
      <c r="AM30" s="38">
        <v>355.4</v>
      </c>
      <c r="AN30" s="38">
        <v>1792.7</v>
      </c>
      <c r="AO30" s="38">
        <v>2531.5</v>
      </c>
      <c r="AP30" s="38">
        <v>2673.7</v>
      </c>
      <c r="AQ30" s="38">
        <v>2753.6000000000004</v>
      </c>
      <c r="AR30" s="38">
        <v>2850.3999999999996</v>
      </c>
    </row>
    <row r="31" spans="2:44" ht="14.25" customHeight="1" x14ac:dyDescent="0.25">
      <c r="B31" s="37" t="s">
        <v>177</v>
      </c>
      <c r="C31" s="38">
        <v>258.39999999999998</v>
      </c>
      <c r="D31" s="38">
        <v>267.3</v>
      </c>
      <c r="E31" s="38">
        <v>279.8</v>
      </c>
      <c r="F31" s="38">
        <v>371.6</v>
      </c>
      <c r="G31" s="38">
        <v>384.8</v>
      </c>
      <c r="H31" s="38">
        <v>401.1</v>
      </c>
      <c r="I31" s="38">
        <v>408.4</v>
      </c>
      <c r="J31" s="38">
        <v>415.59999999999997</v>
      </c>
      <c r="K31" s="38">
        <v>422.4</v>
      </c>
      <c r="L31" s="38">
        <v>430.20000000000005</v>
      </c>
      <c r="M31" s="38">
        <v>438.1</v>
      </c>
      <c r="N31" s="38">
        <v>1868.9</v>
      </c>
      <c r="O31" s="38">
        <v>2610.1</v>
      </c>
      <c r="P31" s="38">
        <v>2742.2</v>
      </c>
      <c r="Q31" s="38">
        <v>2815.7000000000003</v>
      </c>
      <c r="R31" s="38">
        <v>2893.1</v>
      </c>
      <c r="S31" s="38">
        <v>3784.6</v>
      </c>
      <c r="T31" s="38">
        <v>3884.1</v>
      </c>
      <c r="U31" s="38">
        <v>3973.8</v>
      </c>
      <c r="V31" s="38">
        <v>4092.8999999999996</v>
      </c>
      <c r="W31" s="38">
        <v>5028.5999999999995</v>
      </c>
      <c r="X31" s="38">
        <v>5153.3</v>
      </c>
      <c r="Y31" s="38">
        <v>5243.7000000000007</v>
      </c>
      <c r="Z31" s="38">
        <v>5343.9</v>
      </c>
      <c r="AA31" s="38">
        <v>6316.5999999999995</v>
      </c>
      <c r="AB31" s="38">
        <v>6471.6</v>
      </c>
      <c r="AC31" s="38">
        <v>6674.1</v>
      </c>
      <c r="AD31" s="38">
        <v>6842.5999999999995</v>
      </c>
      <c r="AE31" s="201">
        <v>7867.2</v>
      </c>
      <c r="AF31" s="201">
        <v>8089.2999999999993</v>
      </c>
      <c r="AG31" s="38"/>
      <c r="AH31" s="38">
        <v>3639.8</v>
      </c>
      <c r="AI31" s="38">
        <v>3920</v>
      </c>
      <c r="AJ31" s="38">
        <v>4414.5</v>
      </c>
      <c r="AK31" s="38">
        <v>4701.2</v>
      </c>
      <c r="AL31" s="38">
        <v>4960.3999999999996</v>
      </c>
      <c r="AM31" s="38">
        <v>5302.6</v>
      </c>
      <c r="AN31" s="38">
        <v>4172</v>
      </c>
      <c r="AO31" s="38">
        <v>4071.4</v>
      </c>
      <c r="AP31" s="38">
        <v>4017.1</v>
      </c>
      <c r="AQ31" s="38">
        <v>3772.1</v>
      </c>
      <c r="AR31" s="38">
        <v>3831.7</v>
      </c>
    </row>
    <row r="32" spans="2:44" ht="14.25" customHeight="1" x14ac:dyDescent="0.25">
      <c r="B32" s="37" t="s">
        <v>182</v>
      </c>
      <c r="C32" s="38">
        <v>2279.5</v>
      </c>
      <c r="D32" s="38">
        <v>2206.9</v>
      </c>
      <c r="E32" s="38">
        <v>2726.4</v>
      </c>
      <c r="F32" s="38">
        <v>3146.4</v>
      </c>
      <c r="G32" s="38">
        <v>3530.3</v>
      </c>
      <c r="H32" s="38">
        <v>3639.8</v>
      </c>
      <c r="I32" s="38">
        <v>3920</v>
      </c>
      <c r="J32" s="38">
        <v>4414.5</v>
      </c>
      <c r="K32" s="38">
        <v>4701.2</v>
      </c>
      <c r="L32" s="38">
        <v>4960.3999999999996</v>
      </c>
      <c r="M32" s="38">
        <v>5302.6</v>
      </c>
      <c r="N32" s="38">
        <v>4172</v>
      </c>
      <c r="O32" s="38">
        <v>4071.4</v>
      </c>
      <c r="P32" s="38">
        <v>4017.1</v>
      </c>
      <c r="Q32" s="38">
        <v>3772.1</v>
      </c>
      <c r="R32" s="38">
        <v>3831.7</v>
      </c>
      <c r="S32" s="38">
        <v>3591.9</v>
      </c>
      <c r="T32" s="38">
        <v>3623.2999999999997</v>
      </c>
      <c r="U32" s="38">
        <v>3342.6</v>
      </c>
      <c r="V32" s="38">
        <v>3418.7</v>
      </c>
      <c r="W32" s="38">
        <v>3418.7</v>
      </c>
      <c r="X32" s="38">
        <v>3715.1</v>
      </c>
      <c r="Y32" s="38">
        <v>3698.2</v>
      </c>
      <c r="Z32" s="38">
        <v>4015.7</v>
      </c>
      <c r="AA32" s="38">
        <v>4096.3</v>
      </c>
      <c r="AB32" s="38">
        <v>4099.1000000000004</v>
      </c>
      <c r="AC32" s="38">
        <v>4171.3</v>
      </c>
      <c r="AD32" s="38">
        <v>4226.1000000000004</v>
      </c>
      <c r="AE32" s="201">
        <v>4226.3999999999996</v>
      </c>
      <c r="AF32" s="201">
        <v>4101.7</v>
      </c>
      <c r="AG32" s="38"/>
      <c r="AH32" s="38">
        <v>8289.6</v>
      </c>
      <c r="AI32" s="38">
        <v>7832.5</v>
      </c>
      <c r="AJ32" s="38">
        <v>9556.6999999999989</v>
      </c>
      <c r="AK32" s="38">
        <v>8808</v>
      </c>
      <c r="AL32" s="38">
        <v>8545.2999999999993</v>
      </c>
      <c r="AM32" s="38">
        <v>8297.2000000000007</v>
      </c>
      <c r="AN32" s="38">
        <v>10027.1</v>
      </c>
      <c r="AO32" s="38">
        <v>10647.4</v>
      </c>
      <c r="AP32" s="38">
        <v>11777</v>
      </c>
      <c r="AQ32" s="38">
        <v>13747.2</v>
      </c>
      <c r="AR32" s="38">
        <v>13281.900000000001</v>
      </c>
    </row>
    <row r="33" spans="2:44" ht="14.25" customHeight="1" x14ac:dyDescent="0.25">
      <c r="B33" s="37" t="s">
        <v>178</v>
      </c>
      <c r="C33" s="38">
        <v>11201.3</v>
      </c>
      <c r="D33" s="38">
        <v>11588.2</v>
      </c>
      <c r="E33" s="38">
        <v>11026.800000000001</v>
      </c>
      <c r="F33" s="38">
        <v>9698.1999999999989</v>
      </c>
      <c r="G33" s="38">
        <v>8470.2000000000007</v>
      </c>
      <c r="H33" s="38">
        <v>8289.6</v>
      </c>
      <c r="I33" s="38">
        <v>7832.5</v>
      </c>
      <c r="J33" s="38">
        <v>9556.6999999999989</v>
      </c>
      <c r="K33" s="38">
        <v>8808</v>
      </c>
      <c r="L33" s="38">
        <v>8545.2999999999993</v>
      </c>
      <c r="M33" s="38">
        <v>8297.2000000000007</v>
      </c>
      <c r="N33" s="38">
        <v>10027.1</v>
      </c>
      <c r="O33" s="38">
        <v>10647.4</v>
      </c>
      <c r="P33" s="38">
        <v>11777</v>
      </c>
      <c r="Q33" s="38">
        <v>13747.2</v>
      </c>
      <c r="R33" s="38">
        <v>13281.900000000001</v>
      </c>
      <c r="S33" s="38">
        <v>13462.5</v>
      </c>
      <c r="T33" s="38">
        <v>12421.7</v>
      </c>
      <c r="U33" s="38">
        <v>13376.8</v>
      </c>
      <c r="V33" s="38">
        <v>14261.5</v>
      </c>
      <c r="W33" s="38">
        <v>14111.8</v>
      </c>
      <c r="X33" s="38">
        <v>14300.9</v>
      </c>
      <c r="Y33" s="38">
        <v>13190.2</v>
      </c>
      <c r="Z33" s="38">
        <v>14298.6</v>
      </c>
      <c r="AA33" s="38">
        <v>13955.5</v>
      </c>
      <c r="AB33" s="38">
        <v>13522.4</v>
      </c>
      <c r="AC33" s="38">
        <v>13165.4</v>
      </c>
      <c r="AD33" s="38">
        <v>14997.8</v>
      </c>
      <c r="AE33" s="201">
        <v>14677.8</v>
      </c>
      <c r="AF33" s="201">
        <v>14507.2</v>
      </c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</row>
    <row r="34" spans="2:44" ht="14.25" customHeight="1" x14ac:dyDescent="0.25">
      <c r="B34" s="37" t="s">
        <v>180</v>
      </c>
      <c r="C34" s="38">
        <v>5880.3</v>
      </c>
      <c r="D34" s="38">
        <v>5834.2</v>
      </c>
      <c r="E34" s="38">
        <v>5739.3</v>
      </c>
      <c r="F34" s="38">
        <v>5161</v>
      </c>
      <c r="G34" s="38">
        <v>5224.6000000000004</v>
      </c>
      <c r="H34" s="38">
        <v>5432.5</v>
      </c>
      <c r="I34" s="38">
        <v>5222.3999999999996</v>
      </c>
      <c r="J34" s="38">
        <v>5192.3999999999996</v>
      </c>
      <c r="K34" s="38">
        <v>5033</v>
      </c>
      <c r="L34" s="38">
        <v>5858.3</v>
      </c>
      <c r="M34" s="38">
        <v>5762.9</v>
      </c>
      <c r="N34" s="38">
        <v>5720.9</v>
      </c>
      <c r="O34" s="38">
        <v>5812.6</v>
      </c>
      <c r="P34" s="38">
        <v>6325.8</v>
      </c>
      <c r="Q34" s="38">
        <v>6621.5</v>
      </c>
      <c r="R34" s="38">
        <v>6732.7</v>
      </c>
      <c r="S34" s="38">
        <v>6853.3</v>
      </c>
      <c r="T34" s="38">
        <v>7043.8</v>
      </c>
      <c r="U34" s="38">
        <v>7071.6</v>
      </c>
      <c r="V34" s="38">
        <v>7081.7</v>
      </c>
      <c r="W34" s="38">
        <v>7192.5</v>
      </c>
      <c r="X34" s="38">
        <v>6431.5</v>
      </c>
      <c r="Y34" s="38">
        <v>6224.1</v>
      </c>
      <c r="Z34" s="38">
        <v>5368.8</v>
      </c>
      <c r="AA34" s="38">
        <v>5486.9</v>
      </c>
      <c r="AB34" s="38">
        <v>5520.2</v>
      </c>
      <c r="AC34" s="38">
        <v>5572.5</v>
      </c>
      <c r="AD34" s="38">
        <v>5623.9</v>
      </c>
      <c r="AE34" s="201">
        <v>5699.1</v>
      </c>
      <c r="AF34" s="201">
        <v>4893.8</v>
      </c>
      <c r="AG34" s="38"/>
      <c r="AH34" s="38">
        <v>5432.5</v>
      </c>
      <c r="AI34" s="38">
        <v>5222.3999999999996</v>
      </c>
      <c r="AJ34" s="38">
        <v>5192.3999999999996</v>
      </c>
      <c r="AK34" s="38">
        <v>5033</v>
      </c>
      <c r="AL34" s="38">
        <v>5858.3</v>
      </c>
      <c r="AM34" s="38">
        <v>5762.9</v>
      </c>
      <c r="AN34" s="38">
        <v>5720.9</v>
      </c>
      <c r="AO34" s="38">
        <v>5812.6</v>
      </c>
      <c r="AP34" s="38">
        <v>6325.8</v>
      </c>
      <c r="AQ34" s="38">
        <v>6621.5</v>
      </c>
      <c r="AR34" s="38">
        <v>6732.7</v>
      </c>
    </row>
    <row r="35" spans="2:44" ht="14.25" customHeight="1" x14ac:dyDescent="0.25">
      <c r="B35" s="37" t="s">
        <v>181</v>
      </c>
      <c r="C35" s="38">
        <v>1205.7</v>
      </c>
      <c r="D35" s="38">
        <v>1231.5</v>
      </c>
      <c r="E35" s="38">
        <v>1252.5999999999999</v>
      </c>
      <c r="F35" s="38">
        <v>1688.8000000000002</v>
      </c>
      <c r="G35" s="38">
        <v>1773.3000000000002</v>
      </c>
      <c r="H35" s="38">
        <v>1804.6</v>
      </c>
      <c r="I35" s="38">
        <v>1839.8000000000002</v>
      </c>
      <c r="J35" s="38">
        <v>1723.6</v>
      </c>
      <c r="K35" s="38">
        <v>1725.4</v>
      </c>
      <c r="L35" s="38">
        <v>1745.8000000000002</v>
      </c>
      <c r="M35" s="38">
        <v>1791.5</v>
      </c>
      <c r="N35" s="38">
        <v>1387.5</v>
      </c>
      <c r="O35" s="38">
        <v>1432.8999999999999</v>
      </c>
      <c r="P35" s="38">
        <v>1443.2</v>
      </c>
      <c r="Q35" s="38">
        <v>1444.5</v>
      </c>
      <c r="R35" s="38">
        <v>1693.8000000000002</v>
      </c>
      <c r="S35" s="38">
        <v>1729.1999999999998</v>
      </c>
      <c r="T35" s="38">
        <v>1565.3</v>
      </c>
      <c r="U35" s="38">
        <v>1789.6999999999998</v>
      </c>
      <c r="V35" s="38">
        <v>2090.5</v>
      </c>
      <c r="W35" s="38">
        <v>2071</v>
      </c>
      <c r="X35" s="38">
        <v>2094.1999999999998</v>
      </c>
      <c r="Y35" s="38">
        <v>2132.4</v>
      </c>
      <c r="Z35" s="38">
        <v>1780.8</v>
      </c>
      <c r="AA35" s="38">
        <v>1803.6999999999998</v>
      </c>
      <c r="AB35" s="38">
        <v>1856.2</v>
      </c>
      <c r="AC35" s="38">
        <v>1824.1</v>
      </c>
      <c r="AD35" s="38">
        <v>2019.2</v>
      </c>
      <c r="AE35" s="201">
        <v>2104.6</v>
      </c>
      <c r="AF35" s="201">
        <v>2150.1</v>
      </c>
      <c r="AG35" s="38"/>
      <c r="AH35" s="38">
        <v>1900.5</v>
      </c>
      <c r="AI35" s="38">
        <v>1935.9</v>
      </c>
      <c r="AJ35" s="38">
        <v>1819.8</v>
      </c>
      <c r="AK35" s="38">
        <v>1821.8</v>
      </c>
      <c r="AL35" s="38">
        <v>1842.4</v>
      </c>
      <c r="AM35" s="38">
        <v>1888.6</v>
      </c>
      <c r="AN35" s="38">
        <v>1485.2</v>
      </c>
      <c r="AO35" s="38">
        <v>1531.4999999999998</v>
      </c>
      <c r="AP35" s="38">
        <v>1542.8</v>
      </c>
      <c r="AQ35" s="38">
        <v>1545.4</v>
      </c>
      <c r="AR35" s="38">
        <v>1798.2000000000003</v>
      </c>
    </row>
    <row r="36" spans="2:44" ht="14.15" customHeight="1" x14ac:dyDescent="0.25">
      <c r="B36" s="64" t="s">
        <v>230</v>
      </c>
      <c r="C36" s="63">
        <v>72247.7</v>
      </c>
      <c r="D36" s="63">
        <v>69666.099999999991</v>
      </c>
      <c r="E36" s="63">
        <v>70612.300000000017</v>
      </c>
      <c r="F36" s="63">
        <v>70455.600000000006</v>
      </c>
      <c r="G36" s="63">
        <v>71213.600000000006</v>
      </c>
      <c r="H36" s="63">
        <v>69242.000000000015</v>
      </c>
      <c r="I36" s="63">
        <v>69847.3</v>
      </c>
      <c r="J36" s="63">
        <v>69556.800000000003</v>
      </c>
      <c r="K36" s="63">
        <v>70018.599999999991</v>
      </c>
      <c r="L36" s="63">
        <v>68769.7</v>
      </c>
      <c r="M36" s="63">
        <v>69395.399999999994</v>
      </c>
      <c r="N36" s="63">
        <v>70006.2</v>
      </c>
      <c r="O36" s="63">
        <v>70175.599999999991</v>
      </c>
      <c r="P36" s="63">
        <v>68085.700000000012</v>
      </c>
      <c r="Q36" s="63">
        <v>69145.400000000009</v>
      </c>
      <c r="R36" s="63">
        <v>68455.8</v>
      </c>
      <c r="S36" s="63">
        <v>68820.399999999994</v>
      </c>
      <c r="T36" s="63">
        <v>68702.399999999994</v>
      </c>
      <c r="U36" s="63">
        <v>69326.000000000015</v>
      </c>
      <c r="V36" s="103">
        <v>69627.3</v>
      </c>
      <c r="W36" s="103">
        <v>68725.800000000017</v>
      </c>
      <c r="X36" s="63">
        <v>69157.5</v>
      </c>
      <c r="Y36" s="63">
        <v>69100.999999999985</v>
      </c>
      <c r="Z36" s="63">
        <v>69799.499999999985</v>
      </c>
      <c r="AA36" s="63">
        <v>68144.300000000017</v>
      </c>
      <c r="AB36" s="63">
        <v>68139.400000000009</v>
      </c>
      <c r="AC36" s="63">
        <v>68500.399999999994</v>
      </c>
      <c r="AD36" s="63">
        <v>69002.7</v>
      </c>
      <c r="AE36" s="63">
        <v>69776.5</v>
      </c>
      <c r="AF36" s="63">
        <v>65703.200000000012</v>
      </c>
      <c r="AG36" s="40"/>
      <c r="AH36" s="63">
        <v>69242.000000000015</v>
      </c>
      <c r="AI36" s="63">
        <v>69847.3</v>
      </c>
      <c r="AJ36" s="63">
        <v>69556.800000000003</v>
      </c>
      <c r="AK36" s="63">
        <v>70018.599999999991</v>
      </c>
      <c r="AL36" s="63">
        <v>68769.7</v>
      </c>
      <c r="AM36" s="63">
        <v>69395.399999999994</v>
      </c>
      <c r="AN36" s="63">
        <v>70006.2</v>
      </c>
      <c r="AO36" s="63">
        <v>70175.599999999991</v>
      </c>
      <c r="AP36" s="63">
        <v>68085.700000000012</v>
      </c>
      <c r="AQ36" s="63">
        <v>69145.400000000009</v>
      </c>
      <c r="AR36" s="63">
        <v>68455.8</v>
      </c>
    </row>
    <row r="37" spans="2:44" ht="14.15" customHeight="1" x14ac:dyDescent="0.25">
      <c r="R37" s="22"/>
      <c r="T37" s="22"/>
      <c r="U37" s="22"/>
      <c r="V37" s="22"/>
      <c r="W37" s="22"/>
      <c r="X37" s="22"/>
      <c r="Y37" s="22"/>
    </row>
    <row r="38" spans="2:44" ht="14.15" hidden="1" customHeight="1" x14ac:dyDescent="0.25">
      <c r="C38" s="8">
        <v>-2588.4</v>
      </c>
      <c r="D38" s="8">
        <v>-2637.2</v>
      </c>
      <c r="E38" s="8">
        <v>-2705.0000000000005</v>
      </c>
      <c r="F38" s="8">
        <v>-2989.2000000000003</v>
      </c>
      <c r="G38" s="8">
        <v>-2744.7</v>
      </c>
      <c r="H38" s="8">
        <v>-2777.4</v>
      </c>
      <c r="I38" s="8">
        <v>-2783</v>
      </c>
      <c r="J38" s="8">
        <v>-2922.4</v>
      </c>
      <c r="K38" s="8">
        <v>-2905.2999999999997</v>
      </c>
      <c r="L38" s="8">
        <v>-3013.3999999999996</v>
      </c>
      <c r="M38" s="8">
        <v>-3053.3999999999996</v>
      </c>
      <c r="N38" s="8">
        <v>-3066.2000000000003</v>
      </c>
      <c r="O38" s="8">
        <v>-3074.0999999999995</v>
      </c>
      <c r="P38" s="8">
        <v>-3096.9879999999998</v>
      </c>
    </row>
    <row r="39" spans="2:44" ht="14.15" hidden="1" customHeight="1" x14ac:dyDescent="0.25">
      <c r="C39" s="8">
        <v>1771.9999999999977</v>
      </c>
      <c r="D39" s="8">
        <v>1627.6999999999989</v>
      </c>
      <c r="E39" s="8">
        <v>1836.2999999999997</v>
      </c>
      <c r="F39" s="8">
        <v>1977.8999999999992</v>
      </c>
      <c r="G39" s="8">
        <v>1762.0999999999976</v>
      </c>
      <c r="H39" s="8">
        <v>1325.7999999999979</v>
      </c>
      <c r="I39" s="8">
        <v>1538.8000000000002</v>
      </c>
      <c r="J39" s="8">
        <v>1954.2000000000012</v>
      </c>
      <c r="K39" s="8">
        <v>1549.6999999999998</v>
      </c>
      <c r="L39" s="8">
        <v>1775.9000000000005</v>
      </c>
      <c r="M39" s="8">
        <v>1776.799999999997</v>
      </c>
      <c r="N39" s="8">
        <v>1866.4999999999995</v>
      </c>
      <c r="O39" s="8">
        <v>1437.2000000000003</v>
      </c>
      <c r="P39" s="8">
        <v>1481.4000000000024</v>
      </c>
    </row>
    <row r="40" spans="2:44" ht="14.15" hidden="1" customHeight="1" x14ac:dyDescent="0.25">
      <c r="C40" s="8">
        <v>0.16146193572735548</v>
      </c>
      <c r="D40" s="8">
        <v>0.14974466752715418</v>
      </c>
      <c r="E40" s="8">
        <v>0.16622991556098354</v>
      </c>
      <c r="F40" s="8">
        <v>0.17385282119149534</v>
      </c>
      <c r="G40" s="8">
        <v>0.16278561119188245</v>
      </c>
      <c r="H40" s="8">
        <v>0.12850077213586297</v>
      </c>
      <c r="I40" s="8">
        <v>0.1425932077942523</v>
      </c>
      <c r="J40" s="8">
        <v>0.17459406678927766</v>
      </c>
      <c r="K40" s="8">
        <v>0.1428434649038689</v>
      </c>
      <c r="L40" s="8">
        <v>0.1667593029845881</v>
      </c>
      <c r="M40" s="8">
        <v>0.16104047525765486</v>
      </c>
      <c r="N40" s="8">
        <v>0.16229105843507385</v>
      </c>
      <c r="O40" s="8">
        <v>0.12660747685505389</v>
      </c>
      <c r="P40" s="8">
        <v>0.12521015116653728</v>
      </c>
    </row>
    <row r="41" spans="2:44" ht="14.15" hidden="1" customHeight="1" x14ac:dyDescent="0.25">
      <c r="C41" s="8">
        <v>-89.600000000000009</v>
      </c>
      <c r="D41" s="8">
        <v>-240.89999999999998</v>
      </c>
      <c r="E41" s="8">
        <v>-305.90000000000003</v>
      </c>
      <c r="F41" s="8">
        <v>-183.7</v>
      </c>
      <c r="G41" s="8">
        <v>-194.5</v>
      </c>
      <c r="H41" s="8">
        <v>-74.899999999999991</v>
      </c>
      <c r="I41" s="8">
        <v>-16.600000000000016</v>
      </c>
      <c r="J41" s="8">
        <v>-287.39999999999998</v>
      </c>
      <c r="K41" s="8">
        <v>-314.59999999999997</v>
      </c>
      <c r="L41" s="8">
        <v>-157.30000000000001</v>
      </c>
      <c r="M41" s="8">
        <v>-254.4</v>
      </c>
      <c r="N41" s="8">
        <v>-400.3</v>
      </c>
      <c r="O41" s="8">
        <v>-524</v>
      </c>
      <c r="P41" s="8">
        <v>-601.1</v>
      </c>
    </row>
    <row r="42" spans="2:44" ht="14.15" hidden="1" customHeight="1" x14ac:dyDescent="0.25">
      <c r="C42" s="8">
        <v>55.3</v>
      </c>
      <c r="D42" s="8">
        <v>68.599999999999994</v>
      </c>
      <c r="E42" s="8">
        <v>85.1</v>
      </c>
      <c r="F42" s="8">
        <v>63.1</v>
      </c>
      <c r="G42" s="8">
        <v>45.2</v>
      </c>
      <c r="H42" s="8">
        <v>49</v>
      </c>
      <c r="I42" s="8">
        <v>42.9</v>
      </c>
      <c r="J42" s="8">
        <v>40.1</v>
      </c>
      <c r="K42" s="8">
        <v>29.9</v>
      </c>
      <c r="L42" s="8">
        <v>59.3</v>
      </c>
      <c r="M42" s="8">
        <v>92.5</v>
      </c>
      <c r="N42" s="8">
        <v>131.30000000000001</v>
      </c>
      <c r="O42" s="8">
        <v>162.80000000000001</v>
      </c>
      <c r="P42" s="8">
        <v>95.2</v>
      </c>
      <c r="Z42" s="22">
        <v>0</v>
      </c>
      <c r="AA42" s="22">
        <v>0</v>
      </c>
      <c r="AB42" s="22">
        <v>0</v>
      </c>
      <c r="AC42" s="22"/>
      <c r="AD42" s="22"/>
      <c r="AE42" s="200">
        <v>0</v>
      </c>
      <c r="AF42" s="200">
        <v>0</v>
      </c>
    </row>
    <row r="43" spans="2:44" ht="14.25" hidden="1" customHeight="1" x14ac:dyDescent="0.25">
      <c r="C43" s="8">
        <v>-194.9</v>
      </c>
      <c r="D43" s="8">
        <v>-212.9</v>
      </c>
      <c r="E43" s="8">
        <v>-245.70000000000002</v>
      </c>
      <c r="F43" s="8">
        <v>-177.2</v>
      </c>
      <c r="G43" s="8">
        <v>-139.5</v>
      </c>
      <c r="H43" s="8">
        <v>-159.19999999999999</v>
      </c>
      <c r="I43" s="8">
        <v>-103.4</v>
      </c>
      <c r="J43" s="8">
        <v>-246.7</v>
      </c>
      <c r="K43" s="8">
        <v>-188.4</v>
      </c>
      <c r="L43" s="8">
        <v>-214</v>
      </c>
      <c r="M43" s="8">
        <v>-223.4</v>
      </c>
      <c r="N43" s="8">
        <v>-298.39999999999998</v>
      </c>
      <c r="O43" s="8">
        <v>-484.6</v>
      </c>
      <c r="P43" s="8">
        <v>-394.2</v>
      </c>
      <c r="Z43" s="22">
        <v>0</v>
      </c>
      <c r="AA43" s="22">
        <v>0</v>
      </c>
      <c r="AB43" s="22">
        <v>0</v>
      </c>
      <c r="AC43" s="22"/>
      <c r="AD43" s="22"/>
      <c r="AE43" s="200">
        <v>0</v>
      </c>
      <c r="AF43" s="200">
        <v>0</v>
      </c>
    </row>
    <row r="44" spans="2:44" ht="14.25" hidden="1" customHeight="1" x14ac:dyDescent="0.25">
      <c r="C44" s="8">
        <v>50</v>
      </c>
      <c r="D44" s="8">
        <v>-96.6</v>
      </c>
      <c r="E44" s="8">
        <v>-145.30000000000001</v>
      </c>
      <c r="F44" s="8">
        <v>-69.600000000000009</v>
      </c>
      <c r="G44" s="8">
        <v>-100.2</v>
      </c>
      <c r="H44" s="8">
        <v>35.300000000000004</v>
      </c>
      <c r="I44" s="8">
        <v>43.9</v>
      </c>
      <c r="J44" s="8">
        <v>-80.8</v>
      </c>
      <c r="K44" s="8">
        <v>-156.10000000000002</v>
      </c>
      <c r="L44" s="8">
        <v>-2.5999999999999943</v>
      </c>
      <c r="M44" s="8">
        <v>-123.5</v>
      </c>
      <c r="N44" s="8">
        <v>-233.2</v>
      </c>
      <c r="O44" s="8">
        <v>-202.20000000000002</v>
      </c>
      <c r="P44" s="8">
        <v>-302.10000000000002</v>
      </c>
      <c r="AA44" s="8">
        <v>0</v>
      </c>
      <c r="AB44" s="8">
        <v>0</v>
      </c>
      <c r="AE44" s="200">
        <v>0</v>
      </c>
      <c r="AF44" s="200">
        <v>0</v>
      </c>
    </row>
    <row r="45" spans="2:44" ht="14.25" hidden="1" customHeight="1" x14ac:dyDescent="0.25">
      <c r="C45" s="8">
        <v>-0.1</v>
      </c>
      <c r="D45" s="8">
        <v>0.1</v>
      </c>
      <c r="E45" s="8">
        <v>-0.7</v>
      </c>
      <c r="F45" s="8">
        <v>1.4</v>
      </c>
      <c r="G45" s="8">
        <v>0.5</v>
      </c>
      <c r="H45" s="8">
        <v>0.8</v>
      </c>
      <c r="I45" s="8">
        <v>-0.2</v>
      </c>
      <c r="J45" s="8">
        <v>-0.4</v>
      </c>
      <c r="K45" s="8">
        <v>2</v>
      </c>
      <c r="L45" s="8">
        <v>0.9</v>
      </c>
      <c r="M45" s="8">
        <v>121</v>
      </c>
      <c r="N45" s="8">
        <v>-6.6</v>
      </c>
      <c r="O45" s="8">
        <v>-3.8</v>
      </c>
      <c r="P45" s="8">
        <v>-4</v>
      </c>
    </row>
    <row r="46" spans="2:44" ht="14.25" hidden="1" customHeight="1" x14ac:dyDescent="0.25">
      <c r="C46" s="8">
        <v>-340.2</v>
      </c>
      <c r="D46" s="8">
        <v>32.6</v>
      </c>
      <c r="E46" s="8">
        <v>-564.6</v>
      </c>
      <c r="F46" s="8">
        <v>-521.29999999999995</v>
      </c>
      <c r="G46" s="8">
        <v>-414.7</v>
      </c>
      <c r="H46" s="8">
        <v>-138.9</v>
      </c>
      <c r="I46" s="8">
        <v>-310.5</v>
      </c>
      <c r="J46" s="8">
        <v>-373.6</v>
      </c>
      <c r="K46" s="8">
        <v>-295</v>
      </c>
      <c r="L46" s="8">
        <v>-274.5</v>
      </c>
      <c r="M46" s="8">
        <v>-328.7</v>
      </c>
      <c r="N46" s="8">
        <v>1168</v>
      </c>
      <c r="O46" s="8">
        <v>-159.5</v>
      </c>
      <c r="P46" s="8">
        <v>-130.6</v>
      </c>
    </row>
    <row r="47" spans="2:44" ht="14.25" hidden="1" customHeight="1" x14ac:dyDescent="0.25">
      <c r="C47" s="8">
        <v>1342.0999999999979</v>
      </c>
      <c r="D47" s="8">
        <v>1419.4999999999986</v>
      </c>
      <c r="E47" s="8">
        <v>965.09999999999957</v>
      </c>
      <c r="F47" s="8">
        <v>1274.2999999999993</v>
      </c>
      <c r="G47" s="8">
        <v>1153.3999999999976</v>
      </c>
      <c r="H47" s="8">
        <v>1112.7999999999977</v>
      </c>
      <c r="I47" s="8">
        <v>1211.5000000000002</v>
      </c>
      <c r="J47" s="8">
        <v>1292.8000000000011</v>
      </c>
      <c r="K47" s="8">
        <v>942.09999999999991</v>
      </c>
      <c r="L47" s="8">
        <v>1345.0000000000007</v>
      </c>
      <c r="M47" s="8">
        <v>1314.6999999999969</v>
      </c>
      <c r="N47" s="8">
        <v>2627.6</v>
      </c>
      <c r="O47" s="8">
        <v>749.90000000000032</v>
      </c>
      <c r="P47" s="8">
        <v>745.70000000000232</v>
      </c>
    </row>
    <row r="48" spans="2:44" ht="14.25" hidden="1" customHeight="1" x14ac:dyDescent="0.25">
      <c r="C48" s="8">
        <v>0.12229010380343325</v>
      </c>
      <c r="D48" s="8">
        <v>0.13059074494980358</v>
      </c>
      <c r="E48" s="8">
        <v>8.7365077333717345E-2</v>
      </c>
      <c r="F48" s="8">
        <v>0.1120080135721333</v>
      </c>
      <c r="G48" s="8">
        <v>0.10655293340259753</v>
      </c>
      <c r="H48" s="8">
        <v>0.1078561315679501</v>
      </c>
      <c r="I48" s="8">
        <v>0.11226388825236332</v>
      </c>
      <c r="J48" s="8">
        <v>0.11550261464802897</v>
      </c>
      <c r="K48" s="8">
        <v>8.6837986891614441E-2</v>
      </c>
      <c r="L48" s="8">
        <v>0.1262972366204578</v>
      </c>
      <c r="M48" s="8">
        <v>0.11915798785526716</v>
      </c>
      <c r="N48" s="8">
        <v>0.22846824813501213</v>
      </c>
      <c r="O48" s="8">
        <v>6.6061054059007057E-2</v>
      </c>
      <c r="P48" s="8">
        <v>6.30276830868685E-2</v>
      </c>
    </row>
    <row r="49" spans="3:16" ht="14.25" customHeight="1" x14ac:dyDescent="0.25"/>
    <row r="50" spans="3:16" ht="14.25" hidden="1" customHeight="1" x14ac:dyDescent="0.25">
      <c r="C50" s="8" t="s">
        <v>2</v>
      </c>
      <c r="D50" s="8" t="s">
        <v>42</v>
      </c>
      <c r="E50" s="8" t="s">
        <v>43</v>
      </c>
      <c r="F50" s="8" t="s">
        <v>45</v>
      </c>
      <c r="G50" s="8" t="s">
        <v>46</v>
      </c>
      <c r="H50" s="8" t="s">
        <v>56</v>
      </c>
      <c r="I50" s="8" t="s">
        <v>57</v>
      </c>
      <c r="J50" s="8" t="s">
        <v>58</v>
      </c>
      <c r="K50" s="8" t="s">
        <v>59</v>
      </c>
      <c r="L50" s="8" t="s">
        <v>75</v>
      </c>
      <c r="M50" s="8" t="s">
        <v>76</v>
      </c>
      <c r="N50" s="8" t="s">
        <v>77</v>
      </c>
      <c r="O50" s="8" t="s">
        <v>78</v>
      </c>
      <c r="P50" s="8" t="s">
        <v>79</v>
      </c>
    </row>
    <row r="51" spans="3:16" ht="14.25" hidden="1" customHeight="1" x14ac:dyDescent="0.25">
      <c r="C51" s="8">
        <v>-6614.3000000000011</v>
      </c>
      <c r="D51" s="8">
        <v>-6604.9000000000005</v>
      </c>
      <c r="E51" s="8">
        <v>-6569.7746859100007</v>
      </c>
      <c r="F51" s="8">
        <v>-6537.6591113000004</v>
      </c>
      <c r="G51" s="8">
        <v>-6393.6213261189732</v>
      </c>
      <c r="H51" s="8">
        <v>-6214.2807874876862</v>
      </c>
      <c r="I51" s="8">
        <v>-6469.682398475602</v>
      </c>
      <c r="J51" s="8">
        <v>-6316.2791265524156</v>
      </c>
      <c r="K51" s="8">
        <v>-6393.9662980560424</v>
      </c>
      <c r="L51" s="8">
        <v>-6423.4894873500007</v>
      </c>
      <c r="M51" s="8">
        <v>-6619.6196361299999</v>
      </c>
      <c r="N51" s="8">
        <v>-6568.2733362899999</v>
      </c>
      <c r="O51" s="8">
        <v>-6840.29851831</v>
      </c>
      <c r="P51" s="8">
        <v>-7252.9557366400013</v>
      </c>
    </row>
    <row r="52" spans="3:16" ht="14.25" hidden="1" customHeight="1" x14ac:dyDescent="0.25">
      <c r="C52" s="8">
        <v>4360.3999999999978</v>
      </c>
      <c r="D52" s="8">
        <v>4264.8999999999987</v>
      </c>
      <c r="E52" s="8">
        <v>4477.0253140900004</v>
      </c>
      <c r="F52" s="8">
        <v>4839.2408886999992</v>
      </c>
      <c r="G52" s="8">
        <v>4431.0531920899975</v>
      </c>
      <c r="H52" s="8">
        <v>4103.199999999998</v>
      </c>
      <c r="I52" s="8">
        <v>4321.8</v>
      </c>
      <c r="J52" s="8">
        <v>4876.6000000000013</v>
      </c>
      <c r="K52" s="8">
        <v>4455</v>
      </c>
      <c r="L52" s="8">
        <v>4225.9913660599996</v>
      </c>
      <c r="M52" s="8">
        <v>4413.6314590199991</v>
      </c>
      <c r="N52" s="8">
        <v>4932.6683545100004</v>
      </c>
      <c r="O52" s="8">
        <v>4511.3217469400015</v>
      </c>
      <c r="P52" s="8">
        <v>4578.3533561099966</v>
      </c>
    </row>
    <row r="53" spans="3:16" ht="14.25" hidden="1" customHeight="1" x14ac:dyDescent="0.25">
      <c r="C53" s="8">
        <v>0.39731299353586985</v>
      </c>
      <c r="D53" s="8">
        <v>0.3923610201735947</v>
      </c>
      <c r="E53" s="8">
        <v>0.40527993243237309</v>
      </c>
      <c r="F53" s="8">
        <v>0.42535804688090112</v>
      </c>
      <c r="G53" s="8">
        <v>0.40934776805976564</v>
      </c>
      <c r="H53" s="8">
        <v>0.39769525435802799</v>
      </c>
      <c r="I53" s="8">
        <v>0.40048045583909508</v>
      </c>
      <c r="J53" s="8">
        <v>0.43569001438163502</v>
      </c>
      <c r="K53" s="8">
        <v>0.41063924381927858</v>
      </c>
      <c r="L53" s="8">
        <v>0.396826045736276</v>
      </c>
      <c r="M53" s="8">
        <v>0.40003000212332196</v>
      </c>
      <c r="N53" s="8">
        <v>0.42889256263735454</v>
      </c>
      <c r="O53" s="8">
        <v>0.39741654860938452</v>
      </c>
      <c r="P53" s="8">
        <v>0.38696929648464634</v>
      </c>
    </row>
    <row r="54" spans="3:16" ht="14.25" hidden="1" customHeight="1" x14ac:dyDescent="0.25">
      <c r="C54" s="8">
        <v>1342.0999999999979</v>
      </c>
      <c r="D54" s="8">
        <v>1419.4999999999986</v>
      </c>
      <c r="E54" s="8">
        <v>914.83215978795647</v>
      </c>
      <c r="F54" s="8">
        <v>1396.0640372802714</v>
      </c>
      <c r="G54" s="8">
        <v>1153.3999999999976</v>
      </c>
      <c r="H54" s="8">
        <v>1112.7999999999977</v>
      </c>
      <c r="I54" s="8">
        <v>1211.5000000000002</v>
      </c>
      <c r="J54" s="8">
        <v>1292.8000000000011</v>
      </c>
      <c r="K54" s="8">
        <v>942.09999999999991</v>
      </c>
      <c r="L54" s="8">
        <v>1345.0000000000007</v>
      </c>
      <c r="M54" s="8">
        <v>1314.6999999999969</v>
      </c>
      <c r="N54" s="8">
        <v>2627.6</v>
      </c>
      <c r="O54" s="8">
        <v>749.90000000000032</v>
      </c>
      <c r="P54" s="8">
        <v>745.70000000000232</v>
      </c>
    </row>
    <row r="55" spans="3:16" ht="14.25" hidden="1" customHeight="1" x14ac:dyDescent="0.25">
      <c r="C55" s="8">
        <v>0.12229010380343325</v>
      </c>
      <c r="D55" s="8">
        <v>0.13059074494980358</v>
      </c>
      <c r="E55" s="8">
        <v>8.2814612358560274E-2</v>
      </c>
      <c r="F55" s="8">
        <v>0.12271078995154669</v>
      </c>
      <c r="G55" s="8">
        <v>0.10655293340259753</v>
      </c>
      <c r="H55" s="8">
        <v>0.1078561315679501</v>
      </c>
      <c r="I55" s="8">
        <v>0.11226388825236332</v>
      </c>
      <c r="J55" s="8">
        <v>0.11550261464802897</v>
      </c>
      <c r="K55" s="8">
        <v>8.6837986891614441E-2</v>
      </c>
      <c r="L55" s="8">
        <v>0.1262972366204578</v>
      </c>
      <c r="M55" s="8">
        <v>0.11915798785526716</v>
      </c>
      <c r="N55" s="8">
        <v>0.22846824813501213</v>
      </c>
      <c r="O55" s="8">
        <v>6.6061054059007057E-2</v>
      </c>
      <c r="P55" s="8">
        <v>6.30276830868685E-2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14">
    <pageSetUpPr fitToPage="1"/>
  </sheetPr>
  <dimension ref="A1:CB34"/>
  <sheetViews>
    <sheetView showGridLines="0" zoomScaleNormal="100" workbookViewId="0">
      <pane xSplit="2" ySplit="6" topLeftCell="W7" activePane="bottomRight" state="frozen"/>
      <selection activeCell="B7" sqref="B7:F13"/>
      <selection pane="topRight" activeCell="B7" sqref="B7:F13"/>
      <selection pane="bottomLeft" activeCell="B7" sqref="B7:F13"/>
      <selection pane="bottomRight" activeCell="AF6" sqref="AF6"/>
    </sheetView>
  </sheetViews>
  <sheetFormatPr defaultColWidth="0" defaultRowHeight="0" customHeight="1" zeroHeight="1" x14ac:dyDescent="0.25"/>
  <cols>
    <col min="1" max="1" width="2.81640625" style="5" customWidth="1"/>
    <col min="2" max="2" width="57.1796875" style="5" customWidth="1"/>
    <col min="3" max="25" width="8.81640625" style="5" customWidth="1"/>
    <col min="26" max="32" width="8.7265625" style="5" customWidth="1"/>
    <col min="33" max="33" width="2.7265625" style="4" customWidth="1"/>
    <col min="34" max="80" width="0" style="2" hidden="1" customWidth="1"/>
    <col min="81" max="16384" width="12.81640625" style="2" hidden="1"/>
  </cols>
  <sheetData>
    <row r="1" spans="1:33" ht="14.25" customHeight="1" x14ac:dyDescent="0.25"/>
    <row r="2" spans="1:33" ht="14.25" customHeight="1" x14ac:dyDescent="0.25">
      <c r="AF2" s="217"/>
    </row>
    <row r="3" spans="1:33" ht="14.25" customHeight="1" x14ac:dyDescent="0.25"/>
    <row r="4" spans="1:33" ht="14.25" customHeight="1" x14ac:dyDescent="0.25">
      <c r="N4" s="7"/>
      <c r="AF4" s="218"/>
    </row>
    <row r="5" spans="1:33" ht="14.25" customHeight="1" x14ac:dyDescent="0.25"/>
    <row r="6" spans="1:33" s="1" customFormat="1" ht="14.25" customHeight="1" x14ac:dyDescent="0.25">
      <c r="A6" s="3"/>
      <c r="B6" s="85" t="s">
        <v>55</v>
      </c>
      <c r="C6" s="27" t="s">
        <v>2</v>
      </c>
      <c r="D6" s="27" t="s">
        <v>42</v>
      </c>
      <c r="E6" s="27" t="s">
        <v>43</v>
      </c>
      <c r="F6" s="27" t="s">
        <v>45</v>
      </c>
      <c r="G6" s="27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  <c r="AG6" s="4"/>
    </row>
    <row r="7" spans="1:33" ht="14.25" customHeight="1" x14ac:dyDescent="0.25">
      <c r="B7" s="57" t="s">
        <v>208</v>
      </c>
      <c r="C7" s="58">
        <v>10974.72287829</v>
      </c>
      <c r="D7" s="58">
        <v>10869.836147619997</v>
      </c>
      <c r="E7" s="58">
        <v>11046.748076619999</v>
      </c>
      <c r="F7" s="58">
        <v>11376.864559600001</v>
      </c>
      <c r="G7" s="58">
        <v>10824.666793939999</v>
      </c>
      <c r="H7" s="58">
        <v>10317.44773174</v>
      </c>
      <c r="I7" s="58">
        <v>10791.53785656</v>
      </c>
      <c r="J7" s="58">
        <v>11192.82021398</v>
      </c>
      <c r="K7" s="58">
        <v>10848.938738940002</v>
      </c>
      <c r="L7" s="58">
        <v>10649.480827850002</v>
      </c>
      <c r="M7" s="58">
        <v>11033.251095150001</v>
      </c>
      <c r="N7" s="58">
        <v>11500.941690289999</v>
      </c>
      <c r="O7" s="58">
        <v>11351.620243699997</v>
      </c>
      <c r="P7" s="58">
        <v>11831.309092720001</v>
      </c>
      <c r="Q7" s="58">
        <v>12198.995101590001</v>
      </c>
      <c r="R7" s="58">
        <v>12659.237870299999</v>
      </c>
      <c r="S7" s="58">
        <v>12720.909826730001</v>
      </c>
      <c r="T7" s="58">
        <v>12732.70868892</v>
      </c>
      <c r="U7" s="58">
        <v>13111.80654231</v>
      </c>
      <c r="V7" s="111">
        <v>13534.725906569998</v>
      </c>
      <c r="W7" s="111">
        <v>13545.634814279998</v>
      </c>
      <c r="X7" s="111">
        <v>13678.935463799999</v>
      </c>
      <c r="Y7" s="111">
        <v>14039.05771635</v>
      </c>
      <c r="Z7" s="111">
        <v>14581.4198008</v>
      </c>
      <c r="AA7" s="111">
        <v>14390.272420360003</v>
      </c>
      <c r="AB7" s="111">
        <v>14645.092211459998</v>
      </c>
      <c r="AC7" s="111">
        <v>14949.05558258</v>
      </c>
      <c r="AD7" s="111">
        <v>15610.57933522</v>
      </c>
      <c r="AE7" s="111">
        <v>15457.015186840001</v>
      </c>
      <c r="AF7" s="58">
        <v>15757.400466470002</v>
      </c>
    </row>
    <row r="8" spans="1:33" ht="14.25" customHeight="1" x14ac:dyDescent="0.25">
      <c r="B8" s="57" t="s">
        <v>222</v>
      </c>
      <c r="C8" s="58">
        <v>4360.3999999999978</v>
      </c>
      <c r="D8" s="58">
        <v>4264.8999999999987</v>
      </c>
      <c r="E8" s="58">
        <v>4477.0253140900004</v>
      </c>
      <c r="F8" s="58">
        <v>4839.2408886999992</v>
      </c>
      <c r="G8" s="58">
        <v>4431.0531920899975</v>
      </c>
      <c r="H8" s="58">
        <v>4103.199999999998</v>
      </c>
      <c r="I8" s="58">
        <v>4321.8</v>
      </c>
      <c r="J8" s="58">
        <v>4876.6000000000013</v>
      </c>
      <c r="K8" s="58">
        <v>4455</v>
      </c>
      <c r="L8" s="58">
        <v>4225.9913660599996</v>
      </c>
      <c r="M8" s="58">
        <v>4413.6314590199991</v>
      </c>
      <c r="N8" s="58">
        <v>4932.6683540000004</v>
      </c>
      <c r="O8" s="58">
        <v>4511.3217253899975</v>
      </c>
      <c r="P8" s="58">
        <v>4578.3533560800015</v>
      </c>
      <c r="Q8" s="58">
        <v>4957.3832927099993</v>
      </c>
      <c r="R8" s="58">
        <v>5234.4671420799987</v>
      </c>
      <c r="S8" s="58">
        <v>4942.4395598800002</v>
      </c>
      <c r="T8" s="58">
        <v>5084.7883651100001</v>
      </c>
      <c r="U8" s="58">
        <v>5539.0825965100021</v>
      </c>
      <c r="V8" s="111">
        <v>5751.7971389999984</v>
      </c>
      <c r="W8" s="111">
        <v>5276.9333551799973</v>
      </c>
      <c r="X8" s="111">
        <v>5454.8208368800006</v>
      </c>
      <c r="Y8" s="111">
        <v>5949.806268000003</v>
      </c>
      <c r="Z8" s="111">
        <v>6198.5864035699979</v>
      </c>
      <c r="AA8" s="111">
        <v>5703.6476897800003</v>
      </c>
      <c r="AB8" s="111">
        <v>5932.9688940099968</v>
      </c>
      <c r="AC8" s="111">
        <v>6486.2971646900023</v>
      </c>
      <c r="AD8" s="111">
        <v>6698.9944736099987</v>
      </c>
      <c r="AE8" s="111">
        <v>6209.3256554800028</v>
      </c>
      <c r="AF8" s="58">
        <v>6580.8461395600043</v>
      </c>
    </row>
    <row r="9" spans="1:33" ht="14.25" customHeight="1" x14ac:dyDescent="0.25">
      <c r="B9" s="57" t="s">
        <v>231</v>
      </c>
      <c r="C9" s="58">
        <v>1695.6615656800004</v>
      </c>
      <c r="D9" s="58">
        <v>2359.5964585699994</v>
      </c>
      <c r="E9" s="58">
        <v>2431.7550257799999</v>
      </c>
      <c r="F9" s="58">
        <v>2357.2942163100006</v>
      </c>
      <c r="G9" s="58">
        <v>1647.5280073799997</v>
      </c>
      <c r="H9" s="58">
        <v>1908.5498536600001</v>
      </c>
      <c r="I9" s="58">
        <v>1803.4111709199999</v>
      </c>
      <c r="J9" s="58">
        <v>2613.7859592999998</v>
      </c>
      <c r="K9" s="58">
        <v>1943.4927237900001</v>
      </c>
      <c r="L9" s="58">
        <v>2250.97330371</v>
      </c>
      <c r="M9" s="58">
        <v>2185.0617665900004</v>
      </c>
      <c r="N9" s="58">
        <v>6801.4161815900006</v>
      </c>
      <c r="O9" s="58">
        <v>1889.72370699</v>
      </c>
      <c r="P9" s="58">
        <v>2575.4239109699997</v>
      </c>
      <c r="Q9" s="58">
        <v>2586.0395213500005</v>
      </c>
      <c r="R9" s="58">
        <v>2668.8325884400001</v>
      </c>
      <c r="S9" s="58">
        <v>1686.2644967199999</v>
      </c>
      <c r="T9" s="58">
        <v>2171.5507711999994</v>
      </c>
      <c r="U9" s="58">
        <v>2828.4654923900002</v>
      </c>
      <c r="V9" s="111">
        <v>2336.6074548500001</v>
      </c>
      <c r="W9" s="111">
        <v>1885.3501002499997</v>
      </c>
      <c r="X9" s="111">
        <v>2340.78342054</v>
      </c>
      <c r="Y9" s="111">
        <v>2507.8417223000001</v>
      </c>
      <c r="Z9" s="111">
        <v>2456.4122148399997</v>
      </c>
      <c r="AA9" s="111">
        <v>1868.5740867799998</v>
      </c>
      <c r="AB9" s="111">
        <v>2439.2308168700001</v>
      </c>
      <c r="AC9" s="111">
        <v>2603.2265614600001</v>
      </c>
      <c r="AD9" s="111">
        <v>2359.2840353299998</v>
      </c>
      <c r="AE9" s="111">
        <v>2047.5117237099998</v>
      </c>
      <c r="AF9" s="58">
        <v>2588.5343491500007</v>
      </c>
    </row>
    <row r="10" spans="1:33" ht="14.25" customHeight="1" x14ac:dyDescent="0.25">
      <c r="B10" s="41" t="s">
        <v>47</v>
      </c>
      <c r="C10" s="34">
        <v>1514.3921028700004</v>
      </c>
      <c r="D10" s="34">
        <v>2004.4426711899998</v>
      </c>
      <c r="E10" s="34">
        <v>1977.9505826499999</v>
      </c>
      <c r="F10" s="34">
        <v>1776.8448771400003</v>
      </c>
      <c r="G10" s="34">
        <v>1384.1542280599997</v>
      </c>
      <c r="H10" s="34">
        <v>1566.02210584</v>
      </c>
      <c r="I10" s="34">
        <v>1495.6801157</v>
      </c>
      <c r="J10" s="34">
        <v>1882.0345968299998</v>
      </c>
      <c r="K10" s="34">
        <v>1616.6238549200002</v>
      </c>
      <c r="L10" s="34">
        <v>1874.18753685</v>
      </c>
      <c r="M10" s="34">
        <v>1803.2455118700004</v>
      </c>
      <c r="N10" s="34">
        <v>1808.3991613700002</v>
      </c>
      <c r="O10" s="34">
        <v>1626.1807816300002</v>
      </c>
      <c r="P10" s="34">
        <v>2145.01360983</v>
      </c>
      <c r="Q10" s="34">
        <v>2215.1653364100002</v>
      </c>
      <c r="R10" s="34">
        <v>1986.0155269799998</v>
      </c>
      <c r="S10" s="34">
        <v>1521.6493875799999</v>
      </c>
      <c r="T10" s="34">
        <v>1945.9066576</v>
      </c>
      <c r="U10" s="34">
        <v>2254.8546212000001</v>
      </c>
      <c r="V10" s="110">
        <v>1865.9377827800001</v>
      </c>
      <c r="W10" s="110">
        <v>1660.2966178799998</v>
      </c>
      <c r="X10" s="110">
        <v>2026.4785973100002</v>
      </c>
      <c r="Y10" s="110">
        <v>2102.8817283899998</v>
      </c>
      <c r="Z10" s="110">
        <v>2011.9339821699996</v>
      </c>
      <c r="AA10" s="110">
        <v>1651.2880253199999</v>
      </c>
      <c r="AB10" s="110">
        <v>2059.6891973100001</v>
      </c>
      <c r="AC10" s="110">
        <v>2187.7174532899999</v>
      </c>
      <c r="AD10" s="110">
        <v>1931.8982503799998</v>
      </c>
      <c r="AE10" s="110">
        <v>1715.2390886099997</v>
      </c>
      <c r="AF10" s="149">
        <v>2142.7633493700005</v>
      </c>
    </row>
    <row r="11" spans="1:33" ht="14.25" customHeight="1" x14ac:dyDescent="0.25">
      <c r="B11" s="41" t="s">
        <v>48</v>
      </c>
      <c r="C11" s="34">
        <v>164.68033673999997</v>
      </c>
      <c r="D11" s="34">
        <v>290.53913873999994</v>
      </c>
      <c r="E11" s="34">
        <v>337.37715216000009</v>
      </c>
      <c r="F11" s="34">
        <v>392.43390876000001</v>
      </c>
      <c r="G11" s="34">
        <v>207.94240249000001</v>
      </c>
      <c r="H11" s="34">
        <v>290.33654784000004</v>
      </c>
      <c r="I11" s="34">
        <v>250.79864814999996</v>
      </c>
      <c r="J11" s="34">
        <v>405.11737636999999</v>
      </c>
      <c r="K11" s="34">
        <v>273.73619282999999</v>
      </c>
      <c r="L11" s="34">
        <v>301.32827773000002</v>
      </c>
      <c r="M11" s="34">
        <v>277.04841222000005</v>
      </c>
      <c r="N11" s="34">
        <v>403.13036079000017</v>
      </c>
      <c r="O11" s="34">
        <v>221.39191799000002</v>
      </c>
      <c r="P11" s="34">
        <v>370.14698737999993</v>
      </c>
      <c r="Q11" s="34">
        <v>270.56469392000002</v>
      </c>
      <c r="R11" s="34">
        <v>366.43057979000008</v>
      </c>
      <c r="S11" s="34">
        <v>120.83195929999999</v>
      </c>
      <c r="T11" s="34">
        <v>335.69600890999999</v>
      </c>
      <c r="U11" s="34">
        <v>287.82710940000004</v>
      </c>
      <c r="V11" s="110">
        <v>347.95515495999996</v>
      </c>
      <c r="W11" s="110">
        <v>178.87639873999998</v>
      </c>
      <c r="X11" s="110">
        <v>249.87396140999999</v>
      </c>
      <c r="Y11" s="110">
        <v>311.78812081000012</v>
      </c>
      <c r="Z11" s="110">
        <v>349.46990339000007</v>
      </c>
      <c r="AA11" s="110">
        <v>188.05266497000002</v>
      </c>
      <c r="AB11" s="110">
        <v>321.27608663000001</v>
      </c>
      <c r="AC11" s="110">
        <v>345.25895820000005</v>
      </c>
      <c r="AD11" s="110">
        <v>302.11176940000001</v>
      </c>
      <c r="AE11" s="110">
        <v>224.26832296999999</v>
      </c>
      <c r="AF11" s="149">
        <v>357.50678306000009</v>
      </c>
    </row>
    <row r="12" spans="1:33" ht="14.25" customHeight="1" x14ac:dyDescent="0.25">
      <c r="B12" s="41" t="s">
        <v>49</v>
      </c>
      <c r="C12" s="34">
        <v>16.589126069999999</v>
      </c>
      <c r="D12" s="34">
        <v>64.614648639999984</v>
      </c>
      <c r="E12" s="34">
        <v>116.42729096999999</v>
      </c>
      <c r="F12" s="34">
        <v>188.01543040999999</v>
      </c>
      <c r="G12" s="34">
        <v>55.431376830000005</v>
      </c>
      <c r="H12" s="34">
        <v>52.19119998</v>
      </c>
      <c r="I12" s="34">
        <v>56.932407069999996</v>
      </c>
      <c r="J12" s="34">
        <v>142.3339861</v>
      </c>
      <c r="K12" s="34">
        <v>53.132676039999993</v>
      </c>
      <c r="L12" s="34">
        <v>75.457489129999999</v>
      </c>
      <c r="M12" s="34">
        <v>71.192128459999992</v>
      </c>
      <c r="N12" s="34">
        <v>127.19916311</v>
      </c>
      <c r="O12" s="34">
        <v>32.318777070000003</v>
      </c>
      <c r="P12" s="34">
        <v>60.263313759999988</v>
      </c>
      <c r="Q12" s="34">
        <v>100.30949102</v>
      </c>
      <c r="R12" s="34">
        <v>136.15249965999999</v>
      </c>
      <c r="S12" s="34">
        <v>43.783149839999993</v>
      </c>
      <c r="T12" s="34">
        <v>71.31586080999999</v>
      </c>
      <c r="U12" s="34">
        <v>83.072738200000003</v>
      </c>
      <c r="V12" s="110">
        <v>80.926252790000007</v>
      </c>
      <c r="W12" s="110">
        <v>35.206265330000001</v>
      </c>
      <c r="X12" s="110">
        <v>64.430861820000004</v>
      </c>
      <c r="Y12" s="110">
        <v>80.223452780000002</v>
      </c>
      <c r="Z12" s="110">
        <v>95.008329279999998</v>
      </c>
      <c r="AA12" s="110">
        <v>29.233396489999997</v>
      </c>
      <c r="AB12" s="110">
        <v>58.265532929999992</v>
      </c>
      <c r="AC12" s="110">
        <v>70.250149969999995</v>
      </c>
      <c r="AD12" s="110">
        <v>125.27401555</v>
      </c>
      <c r="AE12" s="110">
        <v>108.00431212999999</v>
      </c>
      <c r="AF12" s="149">
        <v>88.264216720000007</v>
      </c>
    </row>
    <row r="13" spans="1:33" ht="14.25" customHeight="1" x14ac:dyDescent="0.25">
      <c r="B13" s="42" t="s">
        <v>50</v>
      </c>
      <c r="C13" s="97">
        <v>0</v>
      </c>
      <c r="D13" s="97">
        <v>0</v>
      </c>
      <c r="E13" s="97">
        <v>0</v>
      </c>
      <c r="F13" s="97">
        <v>0</v>
      </c>
      <c r="G13" s="97">
        <v>0</v>
      </c>
      <c r="H13" s="97">
        <v>0</v>
      </c>
      <c r="I13" s="97">
        <v>0</v>
      </c>
      <c r="J13" s="97">
        <v>184.3</v>
      </c>
      <c r="K13" s="97">
        <v>0</v>
      </c>
      <c r="L13" s="97">
        <v>0</v>
      </c>
      <c r="M13" s="97">
        <v>33.575714040000001</v>
      </c>
      <c r="N13" s="97">
        <v>4462.6874963199998</v>
      </c>
      <c r="O13" s="97">
        <v>9.8322303000000009</v>
      </c>
      <c r="P13" s="97">
        <v>0</v>
      </c>
      <c r="Q13" s="97">
        <v>0</v>
      </c>
      <c r="R13" s="97">
        <v>180.23398201000001</v>
      </c>
      <c r="S13" s="97">
        <v>0</v>
      </c>
      <c r="T13" s="97">
        <v>-181.36775612</v>
      </c>
      <c r="U13" s="97">
        <v>202.71102359</v>
      </c>
      <c r="V13" s="113">
        <v>41.788264320000003</v>
      </c>
      <c r="W13" s="113">
        <v>10.970818299999999</v>
      </c>
      <c r="X13" s="113">
        <v>0</v>
      </c>
      <c r="Y13" s="113">
        <v>12.94842032</v>
      </c>
      <c r="Z13" s="113">
        <v>0</v>
      </c>
      <c r="AA13" s="113">
        <v>0</v>
      </c>
      <c r="AB13" s="113">
        <v>0</v>
      </c>
      <c r="AC13" s="113">
        <v>0</v>
      </c>
      <c r="AD13" s="113">
        <v>0</v>
      </c>
      <c r="AE13" s="113">
        <v>0</v>
      </c>
      <c r="AF13" s="220">
        <v>0</v>
      </c>
    </row>
    <row r="14" spans="1:33" ht="14.25" customHeight="1" x14ac:dyDescent="0.25">
      <c r="B14" s="79" t="s">
        <v>51</v>
      </c>
      <c r="C14" s="80">
        <v>0.15450609409321192</v>
      </c>
      <c r="D14" s="80">
        <v>0.21707746340653392</v>
      </c>
      <c r="E14" s="80">
        <v>0.22013311147438153</v>
      </c>
      <c r="F14" s="80">
        <v>0.2072006925951205</v>
      </c>
      <c r="G14" s="80">
        <v>0.15220126759951072</v>
      </c>
      <c r="H14" s="80">
        <v>0.18498274992841957</v>
      </c>
      <c r="I14" s="80">
        <v>0.16711345453175941</v>
      </c>
      <c r="J14" s="80">
        <v>0.23352344711436909</v>
      </c>
      <c r="K14" s="80">
        <v>0.17914127552534134</v>
      </c>
      <c r="L14" s="80">
        <v>0.21136929960222703</v>
      </c>
      <c r="M14" s="80">
        <v>0.19804332809488134</v>
      </c>
      <c r="N14" s="80">
        <v>0.59137906831857878</v>
      </c>
      <c r="O14" s="80">
        <v>0.16647171649692671</v>
      </c>
      <c r="P14" s="80">
        <v>0.21767869394560069</v>
      </c>
      <c r="Q14" s="80">
        <v>0.21198791374323445</v>
      </c>
      <c r="R14" s="80">
        <v>0.21082095271322632</v>
      </c>
      <c r="S14" s="80">
        <v>0.13255848203378595</v>
      </c>
      <c r="T14" s="80">
        <v>0.17054900290695274</v>
      </c>
      <c r="U14" s="80">
        <v>0.21571897688262334</v>
      </c>
      <c r="V14" s="80">
        <v>0.17263795890508349</v>
      </c>
      <c r="W14" s="80">
        <v>0.13918506781700901</v>
      </c>
      <c r="X14" s="80">
        <v>0.17112321545303438</v>
      </c>
      <c r="Y14" s="80">
        <v>0.17863319411952749</v>
      </c>
      <c r="Z14" s="80">
        <v>0.16846179922103541</v>
      </c>
      <c r="AA14" s="80">
        <v>0.12984980632724211</v>
      </c>
      <c r="AB14" s="80">
        <v>0.16655619381906428</v>
      </c>
      <c r="AC14" s="80">
        <v>0.17413986770465398</v>
      </c>
      <c r="AD14" s="80">
        <v>0.15113366292608194</v>
      </c>
      <c r="AE14" s="80">
        <v>0.13246488399993536</v>
      </c>
      <c r="AF14" s="80">
        <v>0.16427419958375206</v>
      </c>
    </row>
    <row r="15" spans="1:33" ht="14.25" customHeight="1" x14ac:dyDescent="0.25">
      <c r="B15" s="57" t="s">
        <v>232</v>
      </c>
      <c r="C15" s="58">
        <v>1695.6615656800004</v>
      </c>
      <c r="D15" s="58">
        <v>2359.5964585699994</v>
      </c>
      <c r="E15" s="58">
        <v>2431.7550257799999</v>
      </c>
      <c r="F15" s="58">
        <v>2357.2942163100006</v>
      </c>
      <c r="G15" s="58">
        <v>1647.5280073799997</v>
      </c>
      <c r="H15" s="58">
        <v>1908.5498536600001</v>
      </c>
      <c r="I15" s="58">
        <v>1803.4111709199999</v>
      </c>
      <c r="J15" s="58">
        <v>2429.4859592999996</v>
      </c>
      <c r="K15" s="58">
        <v>1943.4927237900001</v>
      </c>
      <c r="L15" s="58">
        <v>2250.97330371</v>
      </c>
      <c r="M15" s="58">
        <v>2151.4860525500003</v>
      </c>
      <c r="N15" s="58">
        <v>2338.7286852700008</v>
      </c>
      <c r="O15" s="58">
        <v>1879.89147669</v>
      </c>
      <c r="P15" s="58">
        <v>2575.4239109699997</v>
      </c>
      <c r="Q15" s="58">
        <v>2586.0395213500005</v>
      </c>
      <c r="R15" s="58">
        <v>2488.59860643</v>
      </c>
      <c r="S15" s="58">
        <v>1686.2644967199999</v>
      </c>
      <c r="T15" s="58">
        <v>2352.9185273199996</v>
      </c>
      <c r="U15" s="58">
        <v>2625.7544688000003</v>
      </c>
      <c r="V15" s="111">
        <v>2294.81919053</v>
      </c>
      <c r="W15" s="111">
        <v>1874.3792819499997</v>
      </c>
      <c r="X15" s="111">
        <v>2340.78342054</v>
      </c>
      <c r="Y15" s="111">
        <v>2494.8933019800002</v>
      </c>
      <c r="Z15" s="111">
        <v>2456.4122148399997</v>
      </c>
      <c r="AA15" s="111">
        <v>1868.5740867799998</v>
      </c>
      <c r="AB15" s="111">
        <v>2439.2308168700001</v>
      </c>
      <c r="AC15" s="111">
        <v>2603.2265614600001</v>
      </c>
      <c r="AD15" s="111">
        <v>2359.2840353299998</v>
      </c>
      <c r="AE15" s="111">
        <v>2047.5117237099998</v>
      </c>
      <c r="AF15" s="58">
        <v>2588.5343491500007</v>
      </c>
    </row>
    <row r="16" spans="1:33" ht="14.25" customHeight="1" x14ac:dyDescent="0.25">
      <c r="B16" s="79" t="s">
        <v>52</v>
      </c>
      <c r="C16" s="80">
        <v>0.15450609409321192</v>
      </c>
      <c r="D16" s="80">
        <v>0.21707746340653392</v>
      </c>
      <c r="E16" s="80">
        <v>0.22013311147438153</v>
      </c>
      <c r="F16" s="80">
        <v>0.2072006925951205</v>
      </c>
      <c r="G16" s="80">
        <v>0.15220126759951072</v>
      </c>
      <c r="H16" s="80">
        <v>0.18498274992841957</v>
      </c>
      <c r="I16" s="80">
        <v>0.16711345453175941</v>
      </c>
      <c r="J16" s="80">
        <v>0.21705753445995099</v>
      </c>
      <c r="K16" s="80">
        <v>0.17914127552534134</v>
      </c>
      <c r="L16" s="80">
        <v>0.21136929960222703</v>
      </c>
      <c r="M16" s="80">
        <v>0.19500018933637348</v>
      </c>
      <c r="N16" s="80">
        <v>0.20335106013488788</v>
      </c>
      <c r="O16" s="80">
        <v>0.16560556434517051</v>
      </c>
      <c r="P16" s="80">
        <v>0.21767869394560069</v>
      </c>
      <c r="Q16" s="80">
        <v>0.21198791374323445</v>
      </c>
      <c r="R16" s="80">
        <v>0.19658360415744561</v>
      </c>
      <c r="S16" s="80">
        <v>0.13255848203378595</v>
      </c>
      <c r="T16" s="80">
        <v>0.18479324272670344</v>
      </c>
      <c r="U16" s="80">
        <v>0.2002587866383668</v>
      </c>
      <c r="V16" s="80">
        <v>0.16955047382348937</v>
      </c>
      <c r="W16" s="80">
        <v>0.13837515241249548</v>
      </c>
      <c r="X16" s="80">
        <v>0.17112321545303438</v>
      </c>
      <c r="Y16" s="80">
        <v>0.17771088005959454</v>
      </c>
      <c r="Z16" s="80">
        <v>0.16846179922103541</v>
      </c>
      <c r="AA16" s="80">
        <v>0.12984980632724211</v>
      </c>
      <c r="AB16" s="80">
        <v>0.16655619381906428</v>
      </c>
      <c r="AC16" s="80">
        <v>0.17413986770465398</v>
      </c>
      <c r="AD16" s="80">
        <v>0.15113366292608194</v>
      </c>
      <c r="AE16" s="80">
        <v>0.13246488399993536</v>
      </c>
      <c r="AF16" s="80">
        <v>0.16427419958375206</v>
      </c>
    </row>
    <row r="17" spans="2:32" ht="14.25" customHeight="1" x14ac:dyDescent="0.25">
      <c r="B17" s="57" t="s">
        <v>233</v>
      </c>
      <c r="C17" s="58">
        <v>2664.7384343199974</v>
      </c>
      <c r="D17" s="58">
        <v>1905.3035414299993</v>
      </c>
      <c r="E17" s="58">
        <v>2045.2702883100005</v>
      </c>
      <c r="F17" s="58">
        <v>2481.9466723899986</v>
      </c>
      <c r="G17" s="58">
        <v>2783.525184709998</v>
      </c>
      <c r="H17" s="58">
        <v>2194.6501463399982</v>
      </c>
      <c r="I17" s="58">
        <v>2518.3888290800005</v>
      </c>
      <c r="J17" s="58">
        <v>2262.8140407000014</v>
      </c>
      <c r="K17" s="58">
        <v>2511.5072762099999</v>
      </c>
      <c r="L17" s="58">
        <v>1975.0180623499996</v>
      </c>
      <c r="M17" s="58">
        <v>2228.5696924299987</v>
      </c>
      <c r="N17" s="58">
        <v>-1868.7478275900003</v>
      </c>
      <c r="O17" s="58">
        <v>2621.5980183999973</v>
      </c>
      <c r="P17" s="58">
        <v>2002.9294451100018</v>
      </c>
      <c r="Q17" s="58">
        <v>2371.3437713599988</v>
      </c>
      <c r="R17" s="58">
        <v>2565.6345536399986</v>
      </c>
      <c r="S17" s="58">
        <v>3256.1750631600003</v>
      </c>
      <c r="T17" s="58">
        <v>2913.2375939100007</v>
      </c>
      <c r="U17" s="58">
        <v>2710.6171041200018</v>
      </c>
      <c r="V17" s="111">
        <v>3415.1896841499984</v>
      </c>
      <c r="W17" s="111">
        <v>3391.5832549299976</v>
      </c>
      <c r="X17" s="111">
        <v>3114.0374163400006</v>
      </c>
      <c r="Y17" s="111">
        <v>3441.9645457000029</v>
      </c>
      <c r="Z17" s="111">
        <v>3742.1741887299981</v>
      </c>
      <c r="AA17" s="111">
        <v>3835.0736030000007</v>
      </c>
      <c r="AB17" s="111">
        <v>3493.7380771399967</v>
      </c>
      <c r="AC17" s="111">
        <v>3883.0706032300022</v>
      </c>
      <c r="AD17" s="111">
        <v>4339.7104382799989</v>
      </c>
      <c r="AE17" s="111">
        <v>4161.8139317700025</v>
      </c>
      <c r="AF17" s="58">
        <v>3992.3117904100036</v>
      </c>
    </row>
    <row r="18" spans="2:32" ht="14.25" customHeight="1" x14ac:dyDescent="0.25">
      <c r="B18" s="79" t="s">
        <v>53</v>
      </c>
      <c r="C18" s="80">
        <v>0.24280689944265793</v>
      </c>
      <c r="D18" s="80">
        <v>0.17528355676706081</v>
      </c>
      <c r="E18" s="80">
        <v>0.18514682095799156</v>
      </c>
      <c r="F18" s="80">
        <v>0.21815735428578059</v>
      </c>
      <c r="G18" s="80">
        <v>0.25714650046025489</v>
      </c>
      <c r="H18" s="80">
        <v>0.21271250442960843</v>
      </c>
      <c r="I18" s="80">
        <v>0.23336700130733573</v>
      </c>
      <c r="J18" s="80">
        <v>0.20216656726726592</v>
      </c>
      <c r="K18" s="80">
        <v>0.23149796829393723</v>
      </c>
      <c r="L18" s="80">
        <v>0.18545674613404897</v>
      </c>
      <c r="M18" s="80">
        <v>0.20198667402844062</v>
      </c>
      <c r="N18" s="80">
        <v>-0.1624865057065496</v>
      </c>
      <c r="O18" s="80">
        <v>0.23094483096850868</v>
      </c>
      <c r="P18" s="80">
        <v>0.16929060253716449</v>
      </c>
      <c r="Q18" s="80">
        <v>0.19438845180378186</v>
      </c>
      <c r="R18" s="80">
        <v>0.20266895842594654</v>
      </c>
      <c r="S18" s="80">
        <v>0.25597029674071847</v>
      </c>
      <c r="T18" s="80">
        <v>0.22879951666883727</v>
      </c>
      <c r="U18" s="80">
        <v>0.20673101722277648</v>
      </c>
      <c r="V18" s="80">
        <v>0.25232795312775447</v>
      </c>
      <c r="W18" s="80">
        <v>0.25038200877485217</v>
      </c>
      <c r="X18" s="80">
        <v>0.22765202925191105</v>
      </c>
      <c r="Y18" s="80">
        <v>0.24517062435689421</v>
      </c>
      <c r="Z18" s="80">
        <v>0.25663990474539977</v>
      </c>
      <c r="AA18" s="80">
        <v>0.26650458663826032</v>
      </c>
      <c r="AB18" s="80">
        <v>0.23856033316103642</v>
      </c>
      <c r="AC18" s="80">
        <v>0.25975357317922543</v>
      </c>
      <c r="AD18" s="80">
        <v>0.27799803870756468</v>
      </c>
      <c r="AE18" s="80">
        <v>0.26925081469243445</v>
      </c>
      <c r="AF18" s="80">
        <v>0.25336106668769381</v>
      </c>
    </row>
    <row r="19" spans="2:32" ht="14.25" customHeight="1" x14ac:dyDescent="0.25">
      <c r="B19" s="59" t="s">
        <v>234</v>
      </c>
      <c r="C19" s="60">
        <v>2664.7384343199974</v>
      </c>
      <c r="D19" s="60">
        <v>1905.3035414299993</v>
      </c>
      <c r="E19" s="60">
        <v>2045.2702883100005</v>
      </c>
      <c r="F19" s="60">
        <v>2481.9466723899986</v>
      </c>
      <c r="G19" s="60">
        <v>2783.525184709998</v>
      </c>
      <c r="H19" s="60">
        <v>2194.6501463399982</v>
      </c>
      <c r="I19" s="60">
        <v>2518.3888290800005</v>
      </c>
      <c r="J19" s="60">
        <v>2447.1140407000016</v>
      </c>
      <c r="K19" s="60">
        <v>2511.5072762099999</v>
      </c>
      <c r="L19" s="60">
        <v>1975.0180623499996</v>
      </c>
      <c r="M19" s="60">
        <v>2262.1454064699988</v>
      </c>
      <c r="N19" s="60">
        <v>2593.9396687299995</v>
      </c>
      <c r="O19" s="60">
        <v>2631.4302486999977</v>
      </c>
      <c r="P19" s="60">
        <v>2002.9294451100018</v>
      </c>
      <c r="Q19" s="60">
        <v>2371.3437713599988</v>
      </c>
      <c r="R19" s="60">
        <v>2745.8685356499986</v>
      </c>
      <c r="S19" s="60">
        <v>3256.1750631600003</v>
      </c>
      <c r="T19" s="60">
        <v>2731.8698377900005</v>
      </c>
      <c r="U19" s="60">
        <v>2913.3281277100018</v>
      </c>
      <c r="V19" s="114">
        <v>3456.9779484699984</v>
      </c>
      <c r="W19" s="114">
        <v>3402.5540732299978</v>
      </c>
      <c r="X19" s="114">
        <v>3114.0374163400006</v>
      </c>
      <c r="Y19" s="114">
        <v>3454.9129660200028</v>
      </c>
      <c r="Z19" s="114">
        <v>3742.1741887299981</v>
      </c>
      <c r="AA19" s="114">
        <v>3835.0736030000007</v>
      </c>
      <c r="AB19" s="114">
        <v>3493.7380771399967</v>
      </c>
      <c r="AC19" s="114">
        <v>3883.0706032300022</v>
      </c>
      <c r="AD19" s="114">
        <v>4339.7104382799989</v>
      </c>
      <c r="AE19" s="114">
        <v>4161.8139317700025</v>
      </c>
      <c r="AF19" s="60">
        <v>3992.3117904100036</v>
      </c>
    </row>
    <row r="20" spans="2:32" ht="14.25" customHeight="1" x14ac:dyDescent="0.25">
      <c r="B20" s="75" t="s">
        <v>54</v>
      </c>
      <c r="C20" s="81">
        <v>0.24280689944265793</v>
      </c>
      <c r="D20" s="81">
        <v>0.17528355676706081</v>
      </c>
      <c r="E20" s="81">
        <v>0.18514682095799156</v>
      </c>
      <c r="F20" s="81">
        <v>0.21815735428578059</v>
      </c>
      <c r="G20" s="81">
        <v>0.25714650046025489</v>
      </c>
      <c r="H20" s="81">
        <v>0.21271250442960843</v>
      </c>
      <c r="I20" s="81">
        <v>0.23336700130733573</v>
      </c>
      <c r="J20" s="81">
        <v>0.21863247992168405</v>
      </c>
      <c r="K20" s="81">
        <v>0.23149796829393723</v>
      </c>
      <c r="L20" s="81">
        <v>0.18545674613404897</v>
      </c>
      <c r="M20" s="81">
        <v>0.20502981278694846</v>
      </c>
      <c r="N20" s="81">
        <v>0.2255415024771413</v>
      </c>
      <c r="O20" s="81">
        <v>0.23181098312026494</v>
      </c>
      <c r="P20" s="81">
        <v>0.16929060253716449</v>
      </c>
      <c r="Q20" s="81">
        <v>0.19438845180378186</v>
      </c>
      <c r="R20" s="81">
        <v>0.21690630698172725</v>
      </c>
      <c r="S20" s="81">
        <v>0.25597029674071847</v>
      </c>
      <c r="T20" s="81">
        <v>0.21455527684908654</v>
      </c>
      <c r="U20" s="81">
        <v>0.222191207467033</v>
      </c>
      <c r="V20" s="81">
        <v>0.25541543820934853</v>
      </c>
      <c r="W20" s="81">
        <v>0.2511919241793657</v>
      </c>
      <c r="X20" s="81">
        <v>0.22765202925191105</v>
      </c>
      <c r="Y20" s="81">
        <v>0.24609293841682717</v>
      </c>
      <c r="Z20" s="81">
        <v>0.25663990474539977</v>
      </c>
      <c r="AA20" s="81">
        <v>0.26650458663826032</v>
      </c>
      <c r="AB20" s="81">
        <v>0.23856033316103642</v>
      </c>
      <c r="AC20" s="81">
        <v>0.25975357317922543</v>
      </c>
      <c r="AD20" s="81">
        <v>0.27799803870756468</v>
      </c>
      <c r="AE20" s="81">
        <v>0.26925081469243445</v>
      </c>
      <c r="AF20" s="81">
        <v>0.25336106668769381</v>
      </c>
    </row>
    <row r="21" spans="2:32" ht="14.25" customHeight="1" x14ac:dyDescent="0.25">
      <c r="B21" s="59" t="s">
        <v>235</v>
      </c>
      <c r="C21" s="60">
        <v>2117.7384343199974</v>
      </c>
      <c r="D21" s="60">
        <v>1301.3035414299993</v>
      </c>
      <c r="E21" s="60">
        <v>1420.2702883100005</v>
      </c>
      <c r="F21" s="60">
        <v>1859.9466723899986</v>
      </c>
      <c r="G21" s="60">
        <v>2177.616684236441</v>
      </c>
      <c r="H21" s="60">
        <v>1548.9334889399995</v>
      </c>
      <c r="I21" s="60">
        <v>1897.5071305092195</v>
      </c>
      <c r="J21" s="60">
        <v>1562.9799380341997</v>
      </c>
      <c r="K21" s="60">
        <v>1697.6301046992407</v>
      </c>
      <c r="L21" s="60">
        <v>1093.4582538299983</v>
      </c>
      <c r="M21" s="60">
        <v>1350.2359153835605</v>
      </c>
      <c r="N21" s="60">
        <v>1635.4465173017561</v>
      </c>
      <c r="O21" s="60">
        <v>1601.1563402067002</v>
      </c>
      <c r="P21" s="60">
        <v>932.20525379866513</v>
      </c>
      <c r="Q21" s="60">
        <v>1254.7085677995638</v>
      </c>
      <c r="R21" s="60">
        <v>1621.5566602073836</v>
      </c>
      <c r="S21" s="60">
        <v>2097.2694946099996</v>
      </c>
      <c r="T21" s="60">
        <v>1574.5704640332278</v>
      </c>
      <c r="U21" s="60">
        <v>1774.0896353200046</v>
      </c>
      <c r="V21" s="114">
        <v>2166.5074749899986</v>
      </c>
      <c r="W21" s="114">
        <v>2172.7480122399993</v>
      </c>
      <c r="X21" s="114">
        <v>1875.1752547900001</v>
      </c>
      <c r="Y21" s="114">
        <v>2207.3603787200022</v>
      </c>
      <c r="Z21" s="114">
        <v>2374.1627154099983</v>
      </c>
      <c r="AA21" s="114">
        <v>2507.7520865400002</v>
      </c>
      <c r="AB21" s="114">
        <v>2167.8854497899974</v>
      </c>
      <c r="AC21" s="114">
        <v>2530.9645602300016</v>
      </c>
      <c r="AD21" s="114">
        <v>2917.861149549999</v>
      </c>
      <c r="AE21" s="114">
        <v>2752.115860350003</v>
      </c>
      <c r="AF21" s="60">
        <v>2550.8336541400031</v>
      </c>
    </row>
    <row r="22" spans="2:32" ht="14.25" customHeight="1" x14ac:dyDescent="0.25">
      <c r="B22" s="75" t="s">
        <v>92</v>
      </c>
      <c r="C22" s="81">
        <v>0.19296509422659497</v>
      </c>
      <c r="D22" s="81">
        <v>0.11971694179722533</v>
      </c>
      <c r="E22" s="81">
        <v>0.12856908462644728</v>
      </c>
      <c r="F22" s="81">
        <v>0.16348499735109728</v>
      </c>
      <c r="G22" s="81">
        <v>0.20117170585385055</v>
      </c>
      <c r="H22" s="81">
        <v>0.15012758282990377</v>
      </c>
      <c r="I22" s="81">
        <v>0.17583287532608299</v>
      </c>
      <c r="J22" s="81">
        <v>0.13964129755984236</v>
      </c>
      <c r="K22" s="81">
        <v>0.15647890963672997</v>
      </c>
      <c r="L22" s="81">
        <v>0.10267714186221881</v>
      </c>
      <c r="M22" s="81">
        <v>0.12237878954112744</v>
      </c>
      <c r="N22" s="81">
        <v>0.14220109634000916</v>
      </c>
      <c r="O22" s="81">
        <v>0.14105090778519669</v>
      </c>
      <c r="P22" s="81">
        <v>7.8791387030220206E-2</v>
      </c>
      <c r="Q22" s="81">
        <v>0.10285343647986438</v>
      </c>
      <c r="R22" s="81">
        <v>0.12809275541079282</v>
      </c>
      <c r="S22" s="81">
        <v>0.16486788469256897</v>
      </c>
      <c r="T22" s="81">
        <v>0.12366343269939245</v>
      </c>
      <c r="U22" s="81">
        <v>0.13530475111504742</v>
      </c>
      <c r="V22" s="81">
        <v>0.16007028808306617</v>
      </c>
      <c r="W22" s="81">
        <v>0.16040208096777109</v>
      </c>
      <c r="X22" s="81">
        <v>0.13708488206209268</v>
      </c>
      <c r="Y22" s="81">
        <v>0.15722995255937244</v>
      </c>
      <c r="Z22" s="81">
        <v>0.16282109340818385</v>
      </c>
      <c r="AA22" s="81">
        <v>0.17426717252356669</v>
      </c>
      <c r="AB22" s="81">
        <v>0.14802811880512404</v>
      </c>
      <c r="AC22" s="81">
        <v>0.16930598366222624</v>
      </c>
      <c r="AD22" s="81">
        <v>0.1869156222131251</v>
      </c>
      <c r="AE22" s="81">
        <v>0.17804963164512747</v>
      </c>
      <c r="AF22" s="81">
        <v>0.16188162886180965</v>
      </c>
    </row>
    <row r="23" spans="2:32" ht="14.25" customHeight="1" x14ac:dyDescent="0.25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00"/>
      <c r="T23" s="100"/>
      <c r="U23" s="100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219"/>
    </row>
    <row r="24" spans="2:32" ht="14.25" customHeight="1" x14ac:dyDescent="0.25">
      <c r="B24" s="45" t="s">
        <v>172</v>
      </c>
      <c r="C24" s="97">
        <v>8667.225234039699</v>
      </c>
      <c r="D24" s="97">
        <v>1052.5477877200003</v>
      </c>
      <c r="E24" s="97">
        <v>319.35515081000005</v>
      </c>
      <c r="F24" s="97">
        <v>382.88534179000078</v>
      </c>
      <c r="G24" s="97">
        <v>130.35284249999955</v>
      </c>
      <c r="H24" s="97">
        <v>342.18266481000035</v>
      </c>
      <c r="I24" s="97">
        <v>637.63963062999983</v>
      </c>
      <c r="J24" s="97">
        <v>3351.1017112700001</v>
      </c>
      <c r="K24" s="97">
        <v>1018.5157432700003</v>
      </c>
      <c r="L24" s="97">
        <v>664.53231254000229</v>
      </c>
      <c r="M24" s="97">
        <v>580.01997741000048</v>
      </c>
      <c r="N24" s="97">
        <v>850.32686975906529</v>
      </c>
      <c r="O24" s="97">
        <v>1340.6403258216619</v>
      </c>
      <c r="P24" s="97">
        <v>430.09651741000005</v>
      </c>
      <c r="Q24" s="97">
        <v>446.98326570000017</v>
      </c>
      <c r="R24" s="97">
        <v>1011.61752975</v>
      </c>
      <c r="S24" s="97">
        <v>376.00857698999693</v>
      </c>
      <c r="T24" s="97">
        <v>160.44921512000073</v>
      </c>
      <c r="U24" s="97">
        <v>1686.27056728</v>
      </c>
      <c r="V24" s="113">
        <v>2179.1054101500004</v>
      </c>
      <c r="W24" s="113">
        <v>510.11516897000001</v>
      </c>
      <c r="X24" s="113">
        <v>747.45999107</v>
      </c>
      <c r="Y24" s="113">
        <v>1303.8601601099999</v>
      </c>
      <c r="Z24" s="113">
        <v>2212.94392616</v>
      </c>
      <c r="AA24" s="113">
        <v>510.58796960000006</v>
      </c>
      <c r="AB24" s="113">
        <v>560.68568241999992</v>
      </c>
      <c r="AC24" s="113">
        <v>479.06012730999998</v>
      </c>
      <c r="AD24" s="113">
        <v>2149.8026264760024</v>
      </c>
      <c r="AE24" s="113">
        <v>547.09017474046004</v>
      </c>
      <c r="AF24" s="220">
        <v>691.94526474796339</v>
      </c>
    </row>
    <row r="25" spans="2:32" ht="14.25" customHeight="1" x14ac:dyDescent="0.25"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136"/>
      <c r="AA25" s="136"/>
      <c r="AB25" s="136"/>
      <c r="AC25" s="136"/>
      <c r="AD25" s="136"/>
      <c r="AE25" s="136"/>
      <c r="AF25" s="136"/>
    </row>
    <row r="26" spans="2:32" ht="14.25" hidden="1" customHeight="1" x14ac:dyDescent="0.25">
      <c r="B26" s="23"/>
      <c r="C26" s="25">
        <v>-6002.4867997197016</v>
      </c>
      <c r="D26" s="25">
        <v>852.75575370999923</v>
      </c>
      <c r="E26" s="25">
        <v>1725.9151375000006</v>
      </c>
      <c r="F26" s="25">
        <v>2099.0613305999977</v>
      </c>
      <c r="G26" s="25">
        <v>2653.1723422099985</v>
      </c>
      <c r="H26" s="25">
        <v>1852.4674815299977</v>
      </c>
      <c r="I26" s="25">
        <v>1880.7491984500002</v>
      </c>
      <c r="J26" s="25">
        <v>-1088.2876705699991</v>
      </c>
      <c r="K26" s="25">
        <v>1492.9915329399996</v>
      </c>
      <c r="L26" s="25">
        <v>1310.4857498099973</v>
      </c>
      <c r="M26" s="25">
        <v>1648.5497285499987</v>
      </c>
      <c r="N26" s="25">
        <v>-2719.0746973490659</v>
      </c>
      <c r="O26" s="25">
        <v>1280.9576925783358</v>
      </c>
      <c r="P26" s="25">
        <v>1572.8329277000016</v>
      </c>
      <c r="Q26" s="25">
        <v>1924.3605056599986</v>
      </c>
      <c r="R26" s="25">
        <v>1554.0170238899987</v>
      </c>
      <c r="S26" s="25">
        <v>2880.1664861700033</v>
      </c>
      <c r="T26" s="25">
        <v>2752.78837879</v>
      </c>
      <c r="U26" s="25">
        <v>1024.346536840002</v>
      </c>
      <c r="V26" s="25">
        <v>1236.084273999998</v>
      </c>
      <c r="W26" s="25">
        <v>2881.4680859599976</v>
      </c>
      <c r="X26" s="25">
        <v>2366.5774252700007</v>
      </c>
      <c r="Y26" s="25">
        <v>2138.1043855900029</v>
      </c>
      <c r="Z26" s="135">
        <v>1529.2302625699976</v>
      </c>
      <c r="AA26" s="135">
        <v>3324.4856334000006</v>
      </c>
      <c r="AB26" s="135">
        <v>2933.0523947199968</v>
      </c>
      <c r="AC26" s="135">
        <v>3404.0104759200021</v>
      </c>
      <c r="AD26" s="195"/>
      <c r="AE26" s="195"/>
      <c r="AF26" s="137"/>
    </row>
    <row r="27" spans="2:32" ht="14.25" hidden="1" customHeight="1" x14ac:dyDescent="0.25">
      <c r="B27" s="23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136"/>
      <c r="AA27" s="136"/>
      <c r="AB27" s="136"/>
      <c r="AC27" s="136"/>
      <c r="AD27" s="136"/>
      <c r="AE27" s="136"/>
      <c r="AF27" s="137"/>
    </row>
    <row r="28" spans="2:32" ht="14.25" hidden="1" customHeight="1" x14ac:dyDescent="0.25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137"/>
      <c r="AA28" s="137"/>
      <c r="AB28" s="137"/>
      <c r="AC28" s="137"/>
      <c r="AD28" s="137"/>
      <c r="AE28" s="137"/>
      <c r="AF28" s="138"/>
    </row>
    <row r="29" spans="2:32" ht="14.25" hidden="1" customHeight="1" x14ac:dyDescent="0.25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137"/>
      <c r="AA29" s="137"/>
      <c r="AB29" s="137"/>
      <c r="AC29" s="137"/>
      <c r="AD29" s="137"/>
      <c r="AE29" s="137"/>
      <c r="AF29" s="138"/>
    </row>
    <row r="30" spans="2:32" ht="14.25" hidden="1" customHeight="1" x14ac:dyDescent="0.25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138"/>
      <c r="AA30" s="138"/>
      <c r="AB30" s="138"/>
      <c r="AC30" s="138"/>
      <c r="AD30" s="138"/>
      <c r="AE30" s="138"/>
      <c r="AF30" s="138"/>
    </row>
    <row r="31" spans="2:32" ht="14.25" hidden="1" customHeight="1" x14ac:dyDescent="0.25"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138"/>
      <c r="AA31" s="138"/>
      <c r="AB31" s="138"/>
      <c r="AC31" s="138"/>
      <c r="AD31" s="138"/>
      <c r="AE31" s="138"/>
      <c r="AF31" s="138"/>
    </row>
    <row r="32" spans="2:32" ht="14.25" hidden="1" customHeight="1" x14ac:dyDescent="0.25"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138"/>
      <c r="AA32" s="138"/>
      <c r="AB32" s="138"/>
      <c r="AC32" s="138"/>
      <c r="AD32" s="138"/>
      <c r="AE32" s="138"/>
      <c r="AF32" s="138"/>
    </row>
    <row r="33" spans="26:31" ht="14.25" hidden="1" customHeight="1" x14ac:dyDescent="0.25">
      <c r="Z33" s="138"/>
      <c r="AA33" s="138"/>
      <c r="AB33" s="138"/>
      <c r="AC33" s="138"/>
      <c r="AD33" s="138"/>
      <c r="AE33" s="138"/>
    </row>
    <row r="34" spans="26:31" ht="0" hidden="1" customHeight="1" x14ac:dyDescent="0.25">
      <c r="Z34" s="138"/>
      <c r="AA34" s="138"/>
      <c r="AB34" s="138"/>
      <c r="AC34" s="138"/>
      <c r="AD34" s="138"/>
      <c r="AE34" s="138"/>
    </row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74A10-ABE0-4BFF-8765-FADDD4CB83D2}">
  <sheetPr>
    <pageSetUpPr fitToPage="1"/>
  </sheetPr>
  <dimension ref="A1:BL83"/>
  <sheetViews>
    <sheetView showGridLines="0" zoomScale="85" zoomScaleNormal="85" workbookViewId="0">
      <pane xSplit="2" ySplit="6" topLeftCell="R7" activePane="bottomRight" state="frozen"/>
      <selection activeCell="B7" sqref="B7:F13"/>
      <selection pane="topRight" activeCell="B7" sqref="B7:F13"/>
      <selection pane="bottomLeft" activeCell="B7" sqref="B7:F13"/>
      <selection pane="bottomRight" activeCell="AF6" sqref="AF6"/>
    </sheetView>
  </sheetViews>
  <sheetFormatPr defaultColWidth="0" defaultRowHeight="0" customHeight="1" zeroHeight="1" x14ac:dyDescent="0.25"/>
  <cols>
    <col min="1" max="1" width="2.81640625" style="5" customWidth="1"/>
    <col min="2" max="2" width="57.1796875" style="5" customWidth="1"/>
    <col min="3" max="24" width="8.81640625" style="5" customWidth="1"/>
    <col min="25" max="30" width="8.81640625" style="2" customWidth="1"/>
    <col min="31" max="32" width="8.7265625" style="2" customWidth="1"/>
    <col min="33" max="33" width="2.81640625" style="2" customWidth="1"/>
    <col min="34" max="16384" width="12.81640625" style="2" hidden="1"/>
  </cols>
  <sheetData>
    <row r="1" spans="1:32" ht="14.25" customHeight="1" x14ac:dyDescent="0.25">
      <c r="Y1" s="5"/>
      <c r="Z1" s="5"/>
      <c r="AA1" s="5"/>
      <c r="AB1" s="5"/>
      <c r="AC1" s="5"/>
      <c r="AD1" s="5"/>
      <c r="AE1" s="5"/>
      <c r="AF1" s="5"/>
    </row>
    <row r="2" spans="1:32" ht="14.25" customHeight="1" x14ac:dyDescent="0.25">
      <c r="Y2" s="5"/>
      <c r="Z2" s="5"/>
      <c r="AA2" s="5"/>
      <c r="AB2" s="5"/>
      <c r="AC2" s="5"/>
      <c r="AD2" s="5"/>
      <c r="AE2" s="5"/>
      <c r="AF2" s="5"/>
    </row>
    <row r="3" spans="1:32" ht="14.25" customHeight="1" x14ac:dyDescent="0.25">
      <c r="Y3" s="5"/>
      <c r="Z3" s="5"/>
      <c r="AA3" s="5"/>
      <c r="AB3" s="5"/>
      <c r="AC3" s="5"/>
      <c r="AD3" s="5"/>
      <c r="AE3" s="5"/>
      <c r="AF3" s="5"/>
    </row>
    <row r="4" spans="1:32" ht="14.25" customHeight="1" x14ac:dyDescent="0.25">
      <c r="Y4" s="5"/>
      <c r="Z4" s="5"/>
      <c r="AA4" s="5"/>
      <c r="AB4" s="5"/>
      <c r="AC4" s="5"/>
      <c r="AD4" s="5"/>
      <c r="AE4" s="5"/>
      <c r="AF4" s="5"/>
    </row>
    <row r="5" spans="1:32" ht="14.25" customHeight="1" x14ac:dyDescent="0.25">
      <c r="C5" s="7"/>
      <c r="Y5" s="5"/>
      <c r="Z5" s="5"/>
      <c r="AA5" s="5"/>
      <c r="AB5" s="5"/>
      <c r="AC5" s="5"/>
      <c r="AD5" s="5"/>
      <c r="AE5" s="5"/>
      <c r="AF5" s="5"/>
    </row>
    <row r="6" spans="1:32" s="1" customFormat="1" ht="14.25" customHeight="1" x14ac:dyDescent="0.25">
      <c r="A6" s="3"/>
      <c r="B6" s="85" t="s">
        <v>167</v>
      </c>
      <c r="C6" s="27" t="s">
        <v>2</v>
      </c>
      <c r="D6" s="27" t="s">
        <v>42</v>
      </c>
      <c r="E6" s="27" t="s">
        <v>43</v>
      </c>
      <c r="F6" s="28" t="s">
        <v>45</v>
      </c>
      <c r="G6" s="28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</row>
    <row r="7" spans="1:32" ht="14.25" customHeight="1" x14ac:dyDescent="0.25">
      <c r="B7" s="57" t="s">
        <v>251</v>
      </c>
      <c r="C7" s="58">
        <v>1682.3109999999999</v>
      </c>
      <c r="D7" s="58">
        <v>1386.9290000000001</v>
      </c>
      <c r="E7" s="58">
        <v>1529.653</v>
      </c>
      <c r="F7" s="58">
        <v>1795.6420000000001</v>
      </c>
      <c r="G7" s="58">
        <v>1568.1590000000001</v>
      </c>
      <c r="H7" s="58">
        <v>1251.673</v>
      </c>
      <c r="I7" s="58">
        <v>1522.048</v>
      </c>
      <c r="J7" s="58">
        <v>1666.354</v>
      </c>
      <c r="K7" s="58">
        <v>1237.097</v>
      </c>
      <c r="L7" s="58">
        <v>1619.49</v>
      </c>
      <c r="M7" s="58">
        <v>1643.453</v>
      </c>
      <c r="N7" s="111">
        <v>1459.489</v>
      </c>
      <c r="O7" s="111">
        <v>909.43899999999996</v>
      </c>
      <c r="P7" s="111">
        <v>876.24</v>
      </c>
      <c r="Q7" s="111">
        <v>1688.961</v>
      </c>
      <c r="R7" s="111">
        <v>1356.951</v>
      </c>
      <c r="S7" s="111">
        <v>1018.4930000000001</v>
      </c>
      <c r="T7" s="111">
        <v>1386.6310000000001</v>
      </c>
      <c r="U7" s="111">
        <v>1548.116</v>
      </c>
      <c r="V7" s="111">
        <v>1620.6759999999999</v>
      </c>
      <c r="W7" s="111">
        <v>1223.731</v>
      </c>
      <c r="X7" s="111">
        <v>1689.6780000000001</v>
      </c>
      <c r="Y7" s="111">
        <v>1762.1010000000001</v>
      </c>
      <c r="Z7" s="111">
        <v>2088.299</v>
      </c>
      <c r="AA7" s="111">
        <v>1415.77</v>
      </c>
      <c r="AB7" s="111">
        <v>1555.45</v>
      </c>
      <c r="AC7" s="111">
        <v>2102.2669999999998</v>
      </c>
      <c r="AD7" s="111">
        <v>2197.4560000000001</v>
      </c>
      <c r="AE7" s="111">
        <v>1603.09</v>
      </c>
      <c r="AF7" s="111">
        <v>1883.8150000000001</v>
      </c>
    </row>
    <row r="8" spans="1:32" ht="14.25" customHeight="1" x14ac:dyDescent="0.25">
      <c r="B8" s="41" t="s">
        <v>120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213"/>
      <c r="AF8" s="110"/>
    </row>
    <row r="9" spans="1:32" ht="14.25" customHeight="1" x14ac:dyDescent="0.25">
      <c r="B9" s="88" t="s">
        <v>133</v>
      </c>
      <c r="C9" s="34">
        <v>2588.373</v>
      </c>
      <c r="D9" s="34">
        <v>2637.1970000000001</v>
      </c>
      <c r="E9" s="34">
        <v>2704.9659999999999</v>
      </c>
      <c r="F9" s="34">
        <v>2989.2559999999999</v>
      </c>
      <c r="G9" s="34">
        <v>2744.69</v>
      </c>
      <c r="H9" s="34">
        <v>2777.4189999999999</v>
      </c>
      <c r="I9" s="34">
        <v>2783.04</v>
      </c>
      <c r="J9" s="34">
        <v>2922.3490000000002</v>
      </c>
      <c r="K9" s="34">
        <v>2905.2869999999998</v>
      </c>
      <c r="L9" s="34">
        <v>3013.431</v>
      </c>
      <c r="M9" s="34">
        <v>3053.3609999999999</v>
      </c>
      <c r="N9" s="110">
        <v>3066.252</v>
      </c>
      <c r="O9" s="110">
        <v>3074.1120000000001</v>
      </c>
      <c r="P9" s="110">
        <v>3096.9650000000001</v>
      </c>
      <c r="Q9" s="110">
        <v>3225.5729999999999</v>
      </c>
      <c r="R9" s="110">
        <v>3263.223</v>
      </c>
      <c r="S9" s="110">
        <v>3260.346</v>
      </c>
      <c r="T9" s="110">
        <v>3206.8879999999999</v>
      </c>
      <c r="U9" s="110">
        <v>3418.047</v>
      </c>
      <c r="V9" s="110">
        <v>3504.2919999999999</v>
      </c>
      <c r="W9" s="110">
        <v>3366.3270000000002</v>
      </c>
      <c r="X9" s="110">
        <v>3413.9110000000001</v>
      </c>
      <c r="Y9" s="110">
        <v>3660.9160000000002</v>
      </c>
      <c r="Z9" s="110">
        <v>3761.1309999999994</v>
      </c>
      <c r="AA9" s="110">
        <v>3714.9760000000001</v>
      </c>
      <c r="AB9" s="110">
        <v>3688.96</v>
      </c>
      <c r="AC9" s="110">
        <v>3718.2640000000001</v>
      </c>
      <c r="AD9" s="110">
        <v>3822.2040000000002</v>
      </c>
      <c r="AE9" s="213">
        <v>3883.8150000000001</v>
      </c>
      <c r="AF9" s="221">
        <v>3983.7269999999999</v>
      </c>
    </row>
    <row r="10" spans="1:32" ht="14.25" customHeight="1" x14ac:dyDescent="0.25">
      <c r="B10" s="88" t="s">
        <v>132</v>
      </c>
      <c r="C10" s="34">
        <v>-20.042000000000002</v>
      </c>
      <c r="D10" s="34">
        <v>8.9860000000000007</v>
      </c>
      <c r="E10" s="34">
        <v>10.398999999999999</v>
      </c>
      <c r="F10" s="34">
        <v>-4.6139999999999999</v>
      </c>
      <c r="G10" s="34">
        <v>22.600999999999999</v>
      </c>
      <c r="H10" s="34">
        <v>-19.687000000000001</v>
      </c>
      <c r="I10" s="34">
        <v>16.248999999999999</v>
      </c>
      <c r="J10" s="34">
        <v>-25.701000000000001</v>
      </c>
      <c r="K10" s="34">
        <v>-6.0780000000000003</v>
      </c>
      <c r="L10" s="34">
        <v>21.338000000000001</v>
      </c>
      <c r="M10" s="34">
        <v>2.887</v>
      </c>
      <c r="N10" s="110">
        <v>-23.202999999999999</v>
      </c>
      <c r="O10" s="110">
        <v>40.451000000000001</v>
      </c>
      <c r="P10" s="110">
        <v>-33.418999999999997</v>
      </c>
      <c r="Q10" s="110">
        <v>13.54</v>
      </c>
      <c r="R10" s="110">
        <v>179.053</v>
      </c>
      <c r="S10" s="110">
        <v>11.449</v>
      </c>
      <c r="T10" s="110">
        <v>23.536000000000001</v>
      </c>
      <c r="U10" s="110">
        <v>-11.077999999999999</v>
      </c>
      <c r="V10" s="110">
        <v>33.929000000000002</v>
      </c>
      <c r="W10" s="110">
        <v>-5.3150000000000004</v>
      </c>
      <c r="X10" s="110">
        <v>-38.148000000000003</v>
      </c>
      <c r="Y10" s="110">
        <v>4.0090000000000003</v>
      </c>
      <c r="Z10" s="110">
        <v>-26.890999999999998</v>
      </c>
      <c r="AA10" s="110">
        <v>40.265000000000001</v>
      </c>
      <c r="AB10" s="110">
        <v>30.922999999999998</v>
      </c>
      <c r="AC10" s="110">
        <v>29.72</v>
      </c>
      <c r="AD10" s="110">
        <v>1.1120000000000001</v>
      </c>
      <c r="AE10" s="213">
        <v>57.566000000000003</v>
      </c>
      <c r="AF10" s="221">
        <v>14.645</v>
      </c>
    </row>
    <row r="11" spans="1:32" ht="14.25" customHeight="1" x14ac:dyDescent="0.25">
      <c r="B11" s="88" t="s">
        <v>131</v>
      </c>
      <c r="C11" s="34">
        <v>101.48399999999999</v>
      </c>
      <c r="D11" s="34">
        <v>177.441</v>
      </c>
      <c r="E11" s="34">
        <v>180.84700000000001</v>
      </c>
      <c r="F11" s="34">
        <v>59.061</v>
      </c>
      <c r="G11" s="34">
        <v>89.742000000000004</v>
      </c>
      <c r="H11" s="34">
        <v>173.08699999999999</v>
      </c>
      <c r="I11" s="34">
        <v>127.17100000000001</v>
      </c>
      <c r="J11" s="34">
        <v>116.056</v>
      </c>
      <c r="K11" s="34">
        <v>84.551000000000002</v>
      </c>
      <c r="L11" s="34">
        <v>523.654</v>
      </c>
      <c r="M11" s="34">
        <v>97.325000000000003</v>
      </c>
      <c r="N11" s="110">
        <v>117.727</v>
      </c>
      <c r="O11" s="110">
        <v>190.244</v>
      </c>
      <c r="P11" s="110">
        <v>189.54</v>
      </c>
      <c r="Q11" s="110">
        <v>249.85499999999999</v>
      </c>
      <c r="R11" s="110">
        <v>131.489</v>
      </c>
      <c r="S11" s="110">
        <v>152.22200000000001</v>
      </c>
      <c r="T11" s="110">
        <v>179.10599999999999</v>
      </c>
      <c r="U11" s="110">
        <v>114.08499999999999</v>
      </c>
      <c r="V11" s="110">
        <v>138.499</v>
      </c>
      <c r="W11" s="110">
        <v>225.59200000000001</v>
      </c>
      <c r="X11" s="110">
        <v>-148.124</v>
      </c>
      <c r="Y11" s="110">
        <v>75.302999999999969</v>
      </c>
      <c r="Z11" s="110">
        <v>-214.04399999999998</v>
      </c>
      <c r="AA11" s="110">
        <v>128.173</v>
      </c>
      <c r="AB11" s="110">
        <v>124.789</v>
      </c>
      <c r="AC11" s="110">
        <v>165.18899999999999</v>
      </c>
      <c r="AD11" s="110">
        <v>151.88</v>
      </c>
      <c r="AE11" s="213">
        <v>110.158</v>
      </c>
      <c r="AF11" s="221">
        <v>56.701000000000001</v>
      </c>
    </row>
    <row r="12" spans="1:32" ht="14.25" customHeight="1" x14ac:dyDescent="0.25">
      <c r="B12" s="88" t="s">
        <v>252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-358.43900000000002</v>
      </c>
      <c r="N12" s="110">
        <v>0</v>
      </c>
      <c r="O12" s="110">
        <v>0</v>
      </c>
      <c r="P12" s="110">
        <v>0</v>
      </c>
      <c r="Q12" s="110">
        <v>0</v>
      </c>
      <c r="R12" s="110">
        <v>0</v>
      </c>
      <c r="S12" s="110">
        <v>0</v>
      </c>
      <c r="T12" s="110">
        <v>0</v>
      </c>
      <c r="U12" s="110">
        <v>0</v>
      </c>
      <c r="V12" s="110">
        <v>0</v>
      </c>
      <c r="W12" s="110">
        <v>0</v>
      </c>
      <c r="X12" s="110">
        <v>0</v>
      </c>
      <c r="Y12" s="110">
        <v>0</v>
      </c>
      <c r="Z12" s="110">
        <v>0</v>
      </c>
      <c r="AA12" s="110">
        <v>0</v>
      </c>
      <c r="AB12" s="110">
        <v>0</v>
      </c>
      <c r="AC12" s="110">
        <v>0</v>
      </c>
      <c r="AD12" s="110">
        <v>0</v>
      </c>
      <c r="AE12" s="213">
        <v>0</v>
      </c>
      <c r="AF12" s="221">
        <v>0</v>
      </c>
    </row>
    <row r="13" spans="1:32" ht="14.25" customHeight="1" x14ac:dyDescent="0.25">
      <c r="B13" s="88" t="s">
        <v>130</v>
      </c>
      <c r="C13" s="34">
        <v>5.3999999999999999E-2</v>
      </c>
      <c r="D13" s="34">
        <v>-0.114</v>
      </c>
      <c r="E13" s="34">
        <v>0.77400000000000002</v>
      </c>
      <c r="F13" s="34">
        <v>-1.466</v>
      </c>
      <c r="G13" s="34">
        <v>-0.55800000000000005</v>
      </c>
      <c r="H13" s="34">
        <v>-0.77200000000000002</v>
      </c>
      <c r="I13" s="34">
        <v>0.27700000000000002</v>
      </c>
      <c r="J13" s="34">
        <v>0.31900000000000001</v>
      </c>
      <c r="K13" s="34">
        <v>-1.976</v>
      </c>
      <c r="L13" s="34">
        <v>-0.95499999999999996</v>
      </c>
      <c r="M13" s="34">
        <v>-120.995</v>
      </c>
      <c r="N13" s="110">
        <v>6.6639999999999997</v>
      </c>
      <c r="O13" s="110">
        <v>3.7850000000000001</v>
      </c>
      <c r="P13" s="110">
        <v>4.0839999999999996</v>
      </c>
      <c r="Q13" s="110">
        <v>5.3209999999999997</v>
      </c>
      <c r="R13" s="110">
        <v>10.552</v>
      </c>
      <c r="S13" s="110">
        <v>6.2089999999999996</v>
      </c>
      <c r="T13" s="110">
        <v>5.4459999999999997</v>
      </c>
      <c r="U13" s="110">
        <v>3.0230000000000001</v>
      </c>
      <c r="V13" s="110">
        <v>-3.968</v>
      </c>
      <c r="W13" s="110">
        <v>0.11799999999999999</v>
      </c>
      <c r="X13" s="110">
        <v>-0.29699999999999999</v>
      </c>
      <c r="Y13" s="110">
        <v>-2.1940000000000004</v>
      </c>
      <c r="Z13" s="110">
        <v>6.7240000000000002</v>
      </c>
      <c r="AA13" s="110">
        <v>3.7040000000000002</v>
      </c>
      <c r="AB13" s="110">
        <v>-0.54500000000000004</v>
      </c>
      <c r="AC13" s="110">
        <v>-0.621</v>
      </c>
      <c r="AD13" s="110">
        <v>15.689</v>
      </c>
      <c r="AE13" s="213">
        <v>1.946</v>
      </c>
      <c r="AF13" s="221">
        <v>-0.35799999999999998</v>
      </c>
    </row>
    <row r="14" spans="1:32" ht="14.25" customHeight="1" x14ac:dyDescent="0.25">
      <c r="B14" s="88" t="s">
        <v>129</v>
      </c>
      <c r="C14" s="34">
        <v>-25.788</v>
      </c>
      <c r="D14" s="34">
        <v>8.120000000000001</v>
      </c>
      <c r="E14" s="34">
        <v>-158.22399999999999</v>
      </c>
      <c r="F14" s="34">
        <v>-153.71100000000001</v>
      </c>
      <c r="G14" s="34">
        <v>-105.133</v>
      </c>
      <c r="H14" s="34">
        <v>-1.89</v>
      </c>
      <c r="I14" s="34">
        <v>-34.281999999999996</v>
      </c>
      <c r="J14" s="34">
        <v>-318.45299999999997</v>
      </c>
      <c r="K14" s="34">
        <v>-71.510000000000005</v>
      </c>
      <c r="L14" s="34">
        <v>-160.965</v>
      </c>
      <c r="M14" s="34">
        <v>-206.01</v>
      </c>
      <c r="N14" s="110">
        <v>-409.38</v>
      </c>
      <c r="O14" s="110">
        <v>-173.142</v>
      </c>
      <c r="P14" s="110">
        <v>-166.30699999999999</v>
      </c>
      <c r="Q14" s="110">
        <v>-179.56</v>
      </c>
      <c r="R14" s="110">
        <v>-189.46600000000001</v>
      </c>
      <c r="S14" s="110">
        <v>-105.517</v>
      </c>
      <c r="T14" s="110">
        <v>-104.503</v>
      </c>
      <c r="U14" s="110">
        <v>-86.902000000000001</v>
      </c>
      <c r="V14" s="110">
        <v>-106.413</v>
      </c>
      <c r="W14" s="110">
        <v>-51.603999999999999</v>
      </c>
      <c r="X14" s="110">
        <v>-37.247999999999998</v>
      </c>
      <c r="Y14" s="110">
        <v>-106.49000000000001</v>
      </c>
      <c r="Z14" s="110">
        <v>-209.74600000000001</v>
      </c>
      <c r="AA14" s="110">
        <v>-28.003</v>
      </c>
      <c r="AB14" s="110">
        <v>-48.116999999999997</v>
      </c>
      <c r="AC14" s="110">
        <v>-312.71800000000002</v>
      </c>
      <c r="AD14" s="110">
        <v>-205.399</v>
      </c>
      <c r="AE14" s="213">
        <v>-139.126</v>
      </c>
      <c r="AF14" s="221">
        <v>-285.03399999999999</v>
      </c>
    </row>
    <row r="15" spans="1:32" ht="14.25" customHeight="1" x14ac:dyDescent="0.25">
      <c r="B15" s="88" t="s">
        <v>128</v>
      </c>
      <c r="C15" s="34">
        <v>426.00900000000001</v>
      </c>
      <c r="D15" s="34">
        <v>397.221</v>
      </c>
      <c r="E15" s="34">
        <v>442.37299999999999</v>
      </c>
      <c r="F15" s="34">
        <v>416.745</v>
      </c>
      <c r="G15" s="34">
        <v>454.726</v>
      </c>
      <c r="H15" s="34">
        <v>530.66700000000003</v>
      </c>
      <c r="I15" s="34">
        <v>375.34800000000001</v>
      </c>
      <c r="J15" s="34">
        <v>379.61700000000002</v>
      </c>
      <c r="K15" s="34">
        <v>363.90199999999999</v>
      </c>
      <c r="L15" s="34">
        <v>379.73200000000003</v>
      </c>
      <c r="M15" s="34">
        <v>369.69200000000001</v>
      </c>
      <c r="N15" s="110">
        <v>322.96199999999999</v>
      </c>
      <c r="O15" s="110">
        <v>355.21199999999999</v>
      </c>
      <c r="P15" s="110">
        <v>344.31</v>
      </c>
      <c r="Q15" s="110">
        <v>300.96100000000001</v>
      </c>
      <c r="R15" s="110">
        <v>315.13099999999997</v>
      </c>
      <c r="S15" s="110">
        <v>353.447</v>
      </c>
      <c r="T15" s="110">
        <v>379.57</v>
      </c>
      <c r="U15" s="110">
        <v>291.029</v>
      </c>
      <c r="V15" s="110">
        <v>338.63200000000001</v>
      </c>
      <c r="W15" s="110">
        <v>398.30200000000002</v>
      </c>
      <c r="X15" s="110">
        <v>384.38499999999999</v>
      </c>
      <c r="Y15" s="110">
        <v>360.00699999999995</v>
      </c>
      <c r="Z15" s="110">
        <v>380.56899999999996</v>
      </c>
      <c r="AA15" s="110">
        <v>384.05700000000002</v>
      </c>
      <c r="AB15" s="110">
        <v>403.08699999999999</v>
      </c>
      <c r="AC15" s="110">
        <v>397.48200000000003</v>
      </c>
      <c r="AD15" s="110">
        <v>396.71100000000001</v>
      </c>
      <c r="AE15" s="213">
        <v>434.61399999999998</v>
      </c>
      <c r="AF15" s="221">
        <v>405.08300000000003</v>
      </c>
    </row>
    <row r="16" spans="1:32" ht="14.25" customHeight="1" x14ac:dyDescent="0.25">
      <c r="B16" s="88" t="s">
        <v>127</v>
      </c>
      <c r="C16" s="34">
        <v>-63.148000000000003</v>
      </c>
      <c r="D16" s="34">
        <v>-133.392</v>
      </c>
      <c r="E16" s="34">
        <v>183.488</v>
      </c>
      <c r="F16" s="34">
        <v>-103.66500000000001</v>
      </c>
      <c r="G16" s="34">
        <v>40.228999999999999</v>
      </c>
      <c r="H16" s="34">
        <v>0.71499999999999997</v>
      </c>
      <c r="I16" s="34">
        <v>283.33999999999997</v>
      </c>
      <c r="J16" s="34">
        <v>-231.92599999999999</v>
      </c>
      <c r="K16" s="34">
        <v>91.602000000000004</v>
      </c>
      <c r="L16" s="34">
        <v>86.724000000000004</v>
      </c>
      <c r="M16" s="34">
        <v>230.18899999999999</v>
      </c>
      <c r="N16" s="110">
        <v>-114.58</v>
      </c>
      <c r="O16" s="110">
        <v>348.25900000000001</v>
      </c>
      <c r="P16" s="110">
        <v>99.438000000000002</v>
      </c>
      <c r="Q16" s="110">
        <v>-34.179000000000002</v>
      </c>
      <c r="R16" s="110">
        <v>-162.40199999999999</v>
      </c>
      <c r="S16" s="110">
        <v>132.54599999999999</v>
      </c>
      <c r="T16" s="110">
        <v>188.35</v>
      </c>
      <c r="U16" s="110">
        <v>-85.468999999999994</v>
      </c>
      <c r="V16" s="110">
        <v>-211.107</v>
      </c>
      <c r="W16" s="110">
        <v>221.2</v>
      </c>
      <c r="X16" s="110">
        <v>93.635999999999996</v>
      </c>
      <c r="Y16" s="110">
        <v>-116.85900000000001</v>
      </c>
      <c r="Z16" s="110">
        <v>-104.928</v>
      </c>
      <c r="AA16" s="110">
        <v>70.95</v>
      </c>
      <c r="AB16" s="110">
        <v>122.056</v>
      </c>
      <c r="AC16" s="110">
        <v>11.667999999999999</v>
      </c>
      <c r="AD16" s="110">
        <v>-36.978000000000002</v>
      </c>
      <c r="AE16" s="213">
        <v>240.988</v>
      </c>
      <c r="AF16" s="221">
        <v>38.368000000000002</v>
      </c>
    </row>
    <row r="17" spans="2:32" ht="14.25" customHeight="1" x14ac:dyDescent="0.25">
      <c r="B17" s="88" t="s">
        <v>126</v>
      </c>
      <c r="C17" s="34">
        <v>-13.795999999999999</v>
      </c>
      <c r="D17" s="34">
        <v>-29.111999999999998</v>
      </c>
      <c r="E17" s="34">
        <v>-17.459</v>
      </c>
      <c r="F17" s="34">
        <v>-35.621000000000002</v>
      </c>
      <c r="G17" s="34">
        <v>-37.497999999999998</v>
      </c>
      <c r="H17" s="34">
        <v>-33.823999999999998</v>
      </c>
      <c r="I17" s="34">
        <v>-76.721999999999994</v>
      </c>
      <c r="J17" s="34">
        <v>154.55199999999999</v>
      </c>
      <c r="K17" s="34">
        <v>6.173</v>
      </c>
      <c r="L17" s="34">
        <v>15.691000000000001</v>
      </c>
      <c r="M17" s="34">
        <v>20.934000000000001</v>
      </c>
      <c r="N17" s="110">
        <v>-4.3570000000000002</v>
      </c>
      <c r="O17" s="110">
        <v>11.975</v>
      </c>
      <c r="P17" s="110">
        <v>1.0389999999999999</v>
      </c>
      <c r="Q17" s="110">
        <v>11.849</v>
      </c>
      <c r="R17" s="110">
        <v>9.8089999999999993</v>
      </c>
      <c r="S17" s="110">
        <v>7.7409999999999997</v>
      </c>
      <c r="T17" s="110">
        <v>22.026</v>
      </c>
      <c r="U17" s="110">
        <v>20.306000000000001</v>
      </c>
      <c r="V17" s="110">
        <v>17.675000000000001</v>
      </c>
      <c r="W17" s="110">
        <v>13.302</v>
      </c>
      <c r="X17" s="110">
        <v>16.187000000000001</v>
      </c>
      <c r="Y17" s="110">
        <v>12.425000000000001</v>
      </c>
      <c r="Z17" s="110">
        <v>-1.8000000000000682E-2</v>
      </c>
      <c r="AA17" s="110">
        <v>11.337</v>
      </c>
      <c r="AB17" s="110">
        <v>35.113999999999997</v>
      </c>
      <c r="AC17" s="110">
        <v>2.3929999999999998</v>
      </c>
      <c r="AD17" s="110">
        <v>5.3250000000000002</v>
      </c>
      <c r="AE17" s="213">
        <v>3.8029999999999999</v>
      </c>
      <c r="AF17" s="221">
        <v>-3.899</v>
      </c>
    </row>
    <row r="18" spans="2:32" ht="14.25" customHeight="1" x14ac:dyDescent="0.25">
      <c r="B18" s="88" t="s">
        <v>125</v>
      </c>
      <c r="C18" s="34">
        <v>14.909000000000001</v>
      </c>
      <c r="D18" s="34">
        <v>14.913</v>
      </c>
      <c r="E18" s="34">
        <v>14.959</v>
      </c>
      <c r="F18" s="34">
        <v>11.231</v>
      </c>
      <c r="G18" s="34">
        <v>15.698</v>
      </c>
      <c r="H18" s="34">
        <v>18.911000000000001</v>
      </c>
      <c r="I18" s="34">
        <v>14.866</v>
      </c>
      <c r="J18" s="34">
        <v>39.012</v>
      </c>
      <c r="K18" s="34">
        <v>15.772</v>
      </c>
      <c r="L18" s="34">
        <v>15.772</v>
      </c>
      <c r="M18" s="34">
        <v>15.772</v>
      </c>
      <c r="N18" s="110">
        <v>22.832000000000001</v>
      </c>
      <c r="O18" s="110">
        <v>10.609</v>
      </c>
      <c r="P18" s="110">
        <v>10.608000000000001</v>
      </c>
      <c r="Q18" s="110">
        <v>10.608000000000001</v>
      </c>
      <c r="R18" s="110">
        <v>1.95</v>
      </c>
      <c r="S18" s="110">
        <v>14.159000000000001</v>
      </c>
      <c r="T18" s="110">
        <v>14.16</v>
      </c>
      <c r="U18" s="110">
        <v>14.16</v>
      </c>
      <c r="V18" s="110">
        <v>24.254000000000001</v>
      </c>
      <c r="W18" s="110">
        <v>19.030999999999999</v>
      </c>
      <c r="X18" s="110">
        <v>19.03</v>
      </c>
      <c r="Y18" s="110">
        <v>19.032000000000004</v>
      </c>
      <c r="Z18" s="110">
        <v>27.257999999999996</v>
      </c>
      <c r="AA18" s="110">
        <v>18.779</v>
      </c>
      <c r="AB18" s="110">
        <v>18.779</v>
      </c>
      <c r="AC18" s="110">
        <v>-50.389000000000003</v>
      </c>
      <c r="AD18" s="110">
        <v>-27.157</v>
      </c>
      <c r="AE18" s="213">
        <v>10.738</v>
      </c>
      <c r="AF18" s="221">
        <v>10.721</v>
      </c>
    </row>
    <row r="19" spans="2:32" ht="14.25" customHeight="1" x14ac:dyDescent="0.25">
      <c r="B19" s="88" t="s">
        <v>121</v>
      </c>
      <c r="C19" s="34">
        <v>157.49100000000001</v>
      </c>
      <c r="D19" s="34">
        <v>171.51900000000001</v>
      </c>
      <c r="E19" s="34">
        <v>150.905</v>
      </c>
      <c r="F19" s="34">
        <v>145.565</v>
      </c>
      <c r="G19" s="34">
        <v>146.62799999999999</v>
      </c>
      <c r="H19" s="34">
        <v>263.12</v>
      </c>
      <c r="I19" s="34">
        <v>149.053</v>
      </c>
      <c r="J19" s="34">
        <v>115.104</v>
      </c>
      <c r="K19" s="34">
        <v>-24.329000000000001</v>
      </c>
      <c r="L19" s="34">
        <v>875.28300000000002</v>
      </c>
      <c r="M19" s="34">
        <v>85.481999999999999</v>
      </c>
      <c r="N19" s="110">
        <v>129.58600000000001</v>
      </c>
      <c r="O19" s="110">
        <v>149.523</v>
      </c>
      <c r="P19" s="110">
        <v>179.93100000000001</v>
      </c>
      <c r="Q19" s="110">
        <v>319.47000000000003</v>
      </c>
      <c r="R19" s="110">
        <v>4.7619999999999996</v>
      </c>
      <c r="S19" s="110">
        <v>157.036</v>
      </c>
      <c r="T19" s="110">
        <v>228.69499999999999</v>
      </c>
      <c r="U19" s="110">
        <v>167.37</v>
      </c>
      <c r="V19" s="110">
        <v>108.642</v>
      </c>
      <c r="W19" s="110">
        <v>169.89599999999999</v>
      </c>
      <c r="X19" s="110">
        <v>160.964</v>
      </c>
      <c r="Y19" s="110">
        <v>143.40999999999997</v>
      </c>
      <c r="Z19" s="110">
        <v>-152.334</v>
      </c>
      <c r="AA19" s="110">
        <v>182.22</v>
      </c>
      <c r="AB19" s="110">
        <v>212.714</v>
      </c>
      <c r="AC19" s="110">
        <v>176.084</v>
      </c>
      <c r="AD19" s="110">
        <v>160.845</v>
      </c>
      <c r="AE19" s="213">
        <v>168.90299999999999</v>
      </c>
      <c r="AF19" s="221">
        <v>182.172</v>
      </c>
    </row>
    <row r="20" spans="2:32" ht="14.25" customHeight="1" x14ac:dyDescent="0.25">
      <c r="B20" s="88" t="s">
        <v>122</v>
      </c>
      <c r="C20" s="34">
        <v>194.90100000000001</v>
      </c>
      <c r="D20" s="34">
        <v>193.27699999999999</v>
      </c>
      <c r="E20" s="34">
        <v>232.809</v>
      </c>
      <c r="F20" s="34">
        <v>161.934</v>
      </c>
      <c r="G20" s="34">
        <v>139.47300000000001</v>
      </c>
      <c r="H20" s="34">
        <v>159.27199999999999</v>
      </c>
      <c r="I20" s="34">
        <v>103.35899999999999</v>
      </c>
      <c r="J20" s="34">
        <v>249.392</v>
      </c>
      <c r="K20" s="34">
        <v>188.392</v>
      </c>
      <c r="L20" s="34">
        <v>214.024</v>
      </c>
      <c r="M20" s="34">
        <v>223.44200000000001</v>
      </c>
      <c r="N20" s="110">
        <v>314.90800000000002</v>
      </c>
      <c r="O20" s="110">
        <v>484.65</v>
      </c>
      <c r="P20" s="110">
        <v>477.45800000000003</v>
      </c>
      <c r="Q20" s="110">
        <v>508.03399999999999</v>
      </c>
      <c r="R20" s="110">
        <v>380.14400000000001</v>
      </c>
      <c r="S20" s="110">
        <v>583.49199999999996</v>
      </c>
      <c r="T20" s="110">
        <v>430.05799999999999</v>
      </c>
      <c r="U20" s="110">
        <v>590.54200000000003</v>
      </c>
      <c r="V20" s="110">
        <v>488.09199999999998</v>
      </c>
      <c r="W20" s="110">
        <v>535.84500000000003</v>
      </c>
      <c r="X20" s="110">
        <v>526.25399999999991</v>
      </c>
      <c r="Y20" s="110">
        <v>487.76</v>
      </c>
      <c r="Z20" s="110">
        <v>591.50199999999995</v>
      </c>
      <c r="AA20" s="110">
        <v>576.54899999999998</v>
      </c>
      <c r="AB20" s="110">
        <v>602.24</v>
      </c>
      <c r="AC20" s="110">
        <v>556.65300000000002</v>
      </c>
      <c r="AD20" s="110">
        <v>589.61</v>
      </c>
      <c r="AE20" s="213">
        <v>601.03800000000001</v>
      </c>
      <c r="AF20" s="221">
        <v>595.41899999999998</v>
      </c>
    </row>
    <row r="21" spans="2:32" ht="14.25" customHeight="1" x14ac:dyDescent="0.25">
      <c r="B21" s="88" t="s">
        <v>253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10">
        <v>0</v>
      </c>
      <c r="W21" s="110">
        <v>0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0</v>
      </c>
      <c r="AD21" s="110">
        <v>-134.904</v>
      </c>
      <c r="AE21" s="213">
        <v>0</v>
      </c>
      <c r="AF21" s="221">
        <v>0</v>
      </c>
    </row>
    <row r="22" spans="2:32" ht="14.25" customHeight="1" x14ac:dyDescent="0.25">
      <c r="B22" s="88" t="s">
        <v>124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-7.6710000000000003</v>
      </c>
      <c r="M22" s="34">
        <v>-14.33</v>
      </c>
      <c r="N22" s="110">
        <v>-6.899</v>
      </c>
      <c r="O22" s="110">
        <v>-0.218</v>
      </c>
      <c r="P22" s="110">
        <v>-7.9180000000000001</v>
      </c>
      <c r="Q22" s="110">
        <v>-5.6000000000000001E-2</v>
      </c>
      <c r="R22" s="110">
        <v>-1.619</v>
      </c>
      <c r="S22" s="110">
        <v>-0.98299999999999998</v>
      </c>
      <c r="T22" s="110">
        <v>-18.341999999999999</v>
      </c>
      <c r="U22" s="110">
        <v>57.113</v>
      </c>
      <c r="V22" s="110">
        <v>-377.822</v>
      </c>
      <c r="W22" s="110">
        <v>-0.69699999999999995</v>
      </c>
      <c r="X22" s="110">
        <v>8.5530000000000008</v>
      </c>
      <c r="Y22" s="110">
        <v>-2.3849999999999998</v>
      </c>
      <c r="Z22" s="110">
        <v>-21.352</v>
      </c>
      <c r="AA22" s="110">
        <v>0.25600000000000001</v>
      </c>
      <c r="AB22" s="110">
        <v>-3.3380000000000001</v>
      </c>
      <c r="AC22" s="110">
        <v>-12.677</v>
      </c>
      <c r="AD22" s="110">
        <v>-6.867</v>
      </c>
      <c r="AE22" s="213">
        <v>-6.1440000000000001</v>
      </c>
      <c r="AF22" s="221">
        <v>-11.29</v>
      </c>
    </row>
    <row r="23" spans="2:32" ht="14.25" customHeight="1" x14ac:dyDescent="0.25">
      <c r="B23" s="88" t="s">
        <v>254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110">
        <v>0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0</v>
      </c>
      <c r="U23" s="110">
        <v>0</v>
      </c>
      <c r="V23" s="110">
        <v>0</v>
      </c>
      <c r="W23" s="110">
        <v>0</v>
      </c>
      <c r="X23" s="110">
        <v>0</v>
      </c>
      <c r="Y23" s="110">
        <v>0</v>
      </c>
      <c r="Z23" s="110">
        <v>0</v>
      </c>
      <c r="AA23" s="110">
        <v>-90.662999999999997</v>
      </c>
      <c r="AB23" s="110">
        <v>0</v>
      </c>
      <c r="AC23" s="110"/>
      <c r="AD23" s="110">
        <v>0</v>
      </c>
      <c r="AE23" s="213">
        <v>0</v>
      </c>
      <c r="AF23" s="221">
        <v>0</v>
      </c>
    </row>
    <row r="24" spans="2:32" ht="14.25" customHeight="1" x14ac:dyDescent="0.25">
      <c r="B24" s="88" t="s">
        <v>123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110">
        <v>0</v>
      </c>
      <c r="O24" s="110">
        <v>0</v>
      </c>
      <c r="P24" s="110">
        <v>0</v>
      </c>
      <c r="Q24" s="110">
        <v>0</v>
      </c>
      <c r="R24" s="110">
        <v>0</v>
      </c>
      <c r="S24" s="110">
        <v>0</v>
      </c>
      <c r="T24" s="110">
        <v>0</v>
      </c>
      <c r="U24" s="110">
        <v>-277.50700000000001</v>
      </c>
      <c r="V24" s="110">
        <v>33.277999999999999</v>
      </c>
      <c r="W24" s="110">
        <v>0</v>
      </c>
      <c r="X24" s="110">
        <v>0</v>
      </c>
      <c r="Y24" s="110">
        <v>0</v>
      </c>
      <c r="Z24" s="110">
        <v>0</v>
      </c>
      <c r="AA24" s="110">
        <v>0</v>
      </c>
      <c r="AB24" s="110">
        <v>0</v>
      </c>
      <c r="AC24" s="110">
        <v>0</v>
      </c>
      <c r="AD24" s="110">
        <v>0</v>
      </c>
      <c r="AE24" s="213">
        <v>0</v>
      </c>
      <c r="AF24" s="221">
        <v>0</v>
      </c>
    </row>
    <row r="25" spans="2:32" ht="14.25" customHeight="1" x14ac:dyDescent="0.25">
      <c r="B25" s="88" t="s">
        <v>49</v>
      </c>
      <c r="C25" s="34">
        <v>-68.197999999999993</v>
      </c>
      <c r="D25" s="34">
        <v>-9.1010000000000009</v>
      </c>
      <c r="E25" s="34">
        <v>-0.21199999999999999</v>
      </c>
      <c r="F25" s="34">
        <v>-65.697000000000003</v>
      </c>
      <c r="G25" s="34">
        <v>-1.476</v>
      </c>
      <c r="H25" s="34">
        <v>-1.9790000000000001</v>
      </c>
      <c r="I25" s="34">
        <v>-41.783000000000001</v>
      </c>
      <c r="J25" s="34">
        <v>-3.0510000000000002</v>
      </c>
      <c r="K25" s="34">
        <v>-7.67</v>
      </c>
      <c r="L25" s="34">
        <v>-6.6609999999999996</v>
      </c>
      <c r="M25" s="34">
        <v>8.9960000000000004</v>
      </c>
      <c r="N25" s="110">
        <v>5.335</v>
      </c>
      <c r="O25" s="110">
        <v>1E-3</v>
      </c>
      <c r="P25" s="110">
        <v>-1E-3</v>
      </c>
      <c r="Q25" s="110">
        <v>0</v>
      </c>
      <c r="R25" s="110">
        <v>0.377</v>
      </c>
      <c r="S25" s="110">
        <v>-13.289</v>
      </c>
      <c r="T25" s="110">
        <v>0.80700000000000005</v>
      </c>
      <c r="U25" s="110">
        <v>-5.0000000000000001E-3</v>
      </c>
      <c r="V25" s="110">
        <v>-26.402999999999999</v>
      </c>
      <c r="W25" s="110">
        <v>-0.41099999999999998</v>
      </c>
      <c r="X25" s="110">
        <v>-5.3330000000000002</v>
      </c>
      <c r="Y25" s="110">
        <v>-0.41</v>
      </c>
      <c r="Z25" s="110">
        <v>7.3579999999999997</v>
      </c>
      <c r="AA25" s="110">
        <v>49.045000000000002</v>
      </c>
      <c r="AB25" s="110">
        <v>-7.6509999999999998</v>
      </c>
      <c r="AC25" s="110">
        <v>0.27100000000000002</v>
      </c>
      <c r="AD25" s="110">
        <v>-27.815000000000001</v>
      </c>
      <c r="AE25" s="213">
        <v>2.2959999999999998</v>
      </c>
      <c r="AF25" s="221">
        <v>-2.72</v>
      </c>
    </row>
    <row r="26" spans="2:32" ht="14.25" customHeight="1" x14ac:dyDescent="0.25">
      <c r="B26" s="88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213"/>
      <c r="AF26" s="110"/>
    </row>
    <row r="27" spans="2:32" ht="14.25" customHeight="1" x14ac:dyDescent="0.25">
      <c r="B27" s="79" t="s">
        <v>236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</row>
    <row r="28" spans="2:32" ht="14.25" customHeight="1" x14ac:dyDescent="0.25">
      <c r="B28" s="88" t="s">
        <v>154</v>
      </c>
      <c r="C28" s="34">
        <v>-702.33600000000001</v>
      </c>
      <c r="D28" s="34">
        <v>-641.84</v>
      </c>
      <c r="E28" s="34">
        <v>-538.92899999999997</v>
      </c>
      <c r="F28" s="34">
        <v>-195.696</v>
      </c>
      <c r="G28" s="34">
        <v>-430.471</v>
      </c>
      <c r="H28" s="34">
        <v>-109.325</v>
      </c>
      <c r="I28" s="34">
        <v>-418.38900000000001</v>
      </c>
      <c r="J28" s="34">
        <v>-184.78800000000001</v>
      </c>
      <c r="K28" s="34">
        <v>-334.67</v>
      </c>
      <c r="L28" s="34">
        <v>-131.21600000000001</v>
      </c>
      <c r="M28" s="34">
        <v>-449.33100000000002</v>
      </c>
      <c r="N28" s="110">
        <v>-489.71699999999998</v>
      </c>
      <c r="O28" s="110">
        <v>-431.60599999999999</v>
      </c>
      <c r="P28" s="110">
        <v>-292.49599999999998</v>
      </c>
      <c r="Q28" s="110">
        <v>289.32799999999997</v>
      </c>
      <c r="R28" s="110">
        <v>-419.548</v>
      </c>
      <c r="S28" s="110">
        <v>-113.76</v>
      </c>
      <c r="T28" s="110">
        <v>-431.69200000000001</v>
      </c>
      <c r="U28" s="110">
        <v>-837.56600000000003</v>
      </c>
      <c r="V28" s="110">
        <v>-560.07100000000003</v>
      </c>
      <c r="W28" s="110">
        <v>-530.81399999999996</v>
      </c>
      <c r="X28" s="110">
        <v>-124.614</v>
      </c>
      <c r="Y28" s="110">
        <v>-332.54600000000005</v>
      </c>
      <c r="Z28" s="110">
        <v>-673.78899999999987</v>
      </c>
      <c r="AA28" s="110">
        <v>-508.815</v>
      </c>
      <c r="AB28" s="110">
        <v>35.866</v>
      </c>
      <c r="AC28" s="110">
        <v>-1063.5160000000001</v>
      </c>
      <c r="AD28" s="110">
        <v>-910.22199999999998</v>
      </c>
      <c r="AE28" s="213">
        <v>-239.25899999999999</v>
      </c>
      <c r="AF28" s="110">
        <v>-689.55</v>
      </c>
    </row>
    <row r="29" spans="2:32" ht="14.25" customHeight="1" x14ac:dyDescent="0.25">
      <c r="B29" s="88" t="s">
        <v>153</v>
      </c>
      <c r="C29" s="34">
        <v>-68.616</v>
      </c>
      <c r="D29" s="34">
        <v>-5.7670000000000003</v>
      </c>
      <c r="E29" s="34">
        <v>-69.158000000000001</v>
      </c>
      <c r="F29" s="34">
        <v>127.69799999999999</v>
      </c>
      <c r="G29" s="34">
        <v>-108.72499999999999</v>
      </c>
      <c r="H29" s="34">
        <v>138.399</v>
      </c>
      <c r="I29" s="34">
        <v>175.631</v>
      </c>
      <c r="J29" s="34">
        <v>-267.08800000000002</v>
      </c>
      <c r="K29" s="34">
        <v>-385.29300000000001</v>
      </c>
      <c r="L29" s="34">
        <v>320.90600000000001</v>
      </c>
      <c r="M29" s="34">
        <v>59.389000000000003</v>
      </c>
      <c r="N29" s="110">
        <v>-40.167999999999999</v>
      </c>
      <c r="O29" s="110">
        <v>-168.82300000000001</v>
      </c>
      <c r="P29" s="110">
        <v>-5.2839999999999998</v>
      </c>
      <c r="Q29" s="110">
        <v>18.088000000000001</v>
      </c>
      <c r="R29" s="110">
        <v>-23.594000000000001</v>
      </c>
      <c r="S29" s="110">
        <v>-349.93200000000002</v>
      </c>
      <c r="T29" s="110">
        <v>349.07600000000002</v>
      </c>
      <c r="U29" s="110">
        <v>-147.84700000000001</v>
      </c>
      <c r="V29" s="110">
        <v>47.865000000000002</v>
      </c>
      <c r="W29" s="110">
        <v>-222.12100000000001</v>
      </c>
      <c r="X29" s="110">
        <v>-10.226000000000001</v>
      </c>
      <c r="Y29" s="110">
        <v>-182.64599999999999</v>
      </c>
      <c r="Z29" s="110">
        <v>103.75599999999997</v>
      </c>
      <c r="AA29" s="110">
        <v>-117.107</v>
      </c>
      <c r="AB29" s="110">
        <v>182.739</v>
      </c>
      <c r="AC29" s="110">
        <v>-263.51</v>
      </c>
      <c r="AD29" s="110">
        <v>-225.32</v>
      </c>
      <c r="AE29" s="213">
        <v>-284.17500000000001</v>
      </c>
      <c r="AF29" s="110">
        <v>-23.881</v>
      </c>
    </row>
    <row r="30" spans="2:32" ht="14.25" customHeight="1" x14ac:dyDescent="0.25">
      <c r="B30" s="88" t="s">
        <v>152</v>
      </c>
      <c r="C30" s="34">
        <v>183.864</v>
      </c>
      <c r="D30" s="34">
        <v>-177.94800000000001</v>
      </c>
      <c r="E30" s="34">
        <v>76.575000000000003</v>
      </c>
      <c r="F30" s="34">
        <v>5.0590000000000002</v>
      </c>
      <c r="G30" s="34">
        <v>605.57899999999995</v>
      </c>
      <c r="H30" s="34">
        <v>-1003.128</v>
      </c>
      <c r="I30" s="34">
        <v>-248.864</v>
      </c>
      <c r="J30" s="34">
        <v>2333.806</v>
      </c>
      <c r="K30" s="34">
        <v>-226.09200000000001</v>
      </c>
      <c r="L30" s="34">
        <v>-2035.241</v>
      </c>
      <c r="M30" s="34">
        <v>113.578</v>
      </c>
      <c r="N30" s="110">
        <v>-219.24299999999999</v>
      </c>
      <c r="O30" s="110">
        <v>-416.40499999999997</v>
      </c>
      <c r="P30" s="110">
        <v>703.97799999999995</v>
      </c>
      <c r="Q30" s="110">
        <v>-658.68</v>
      </c>
      <c r="R30" s="110">
        <v>-260.42099999999999</v>
      </c>
      <c r="S30" s="110">
        <v>-271.53699999999998</v>
      </c>
      <c r="T30" s="110">
        <v>134.20400000000001</v>
      </c>
      <c r="U30" s="110">
        <v>-127.51900000000001</v>
      </c>
      <c r="V30" s="110">
        <v>-111.47799999999999</v>
      </c>
      <c r="W30" s="110">
        <v>-19.835999999999999</v>
      </c>
      <c r="X30" s="110">
        <v>-145.398</v>
      </c>
      <c r="Y30" s="110">
        <v>-191.90000000000003</v>
      </c>
      <c r="Z30" s="110">
        <v>-87.58299999999997</v>
      </c>
      <c r="AA30" s="110">
        <v>-112.65</v>
      </c>
      <c r="AB30" s="110">
        <v>-156.05199999999999</v>
      </c>
      <c r="AC30" s="110">
        <v>-316.11900000000003</v>
      </c>
      <c r="AD30" s="110">
        <v>-212.47900000000001</v>
      </c>
      <c r="AE30" s="213">
        <v>-60.875999999999998</v>
      </c>
      <c r="AF30" s="110">
        <v>-12.131</v>
      </c>
    </row>
    <row r="31" spans="2:32" ht="14.25" customHeight="1" x14ac:dyDescent="0.25">
      <c r="B31" s="88" t="s">
        <v>151</v>
      </c>
      <c r="C31" s="34">
        <v>-603.16200000000003</v>
      </c>
      <c r="D31" s="34">
        <v>40.466999999999999</v>
      </c>
      <c r="E31" s="34">
        <v>368.09899999999999</v>
      </c>
      <c r="F31" s="34">
        <v>5.9550000000000001</v>
      </c>
      <c r="G31" s="34">
        <v>-40.173999999999999</v>
      </c>
      <c r="H31" s="34">
        <v>290.12900000000002</v>
      </c>
      <c r="I31" s="34">
        <v>-275.91699999999997</v>
      </c>
      <c r="J31" s="34">
        <v>-120.46299999999999</v>
      </c>
      <c r="K31" s="34">
        <v>-383.74400000000003</v>
      </c>
      <c r="L31" s="34">
        <v>-66.87</v>
      </c>
      <c r="M31" s="34">
        <v>79.123000000000005</v>
      </c>
      <c r="N31" s="110">
        <v>-21.841999999999999</v>
      </c>
      <c r="O31" s="110">
        <v>-527.06899999999996</v>
      </c>
      <c r="P31" s="110">
        <v>48.654000000000003</v>
      </c>
      <c r="Q31" s="110">
        <v>-45.984999999999999</v>
      </c>
      <c r="R31" s="110">
        <v>40.689</v>
      </c>
      <c r="S31" s="110">
        <v>-539.04999999999995</v>
      </c>
      <c r="T31" s="110">
        <v>95.811000000000007</v>
      </c>
      <c r="U31" s="110">
        <v>-11.56</v>
      </c>
      <c r="V31" s="110">
        <v>-18.460999999999999</v>
      </c>
      <c r="W31" s="110">
        <v>-741.51900000000001</v>
      </c>
      <c r="X31" s="110">
        <v>-313.57400000000001</v>
      </c>
      <c r="Y31" s="110">
        <v>-41.945999999999913</v>
      </c>
      <c r="Z31" s="110">
        <v>44.646999999999935</v>
      </c>
      <c r="AA31" s="110">
        <v>-848.68100000000004</v>
      </c>
      <c r="AB31" s="110">
        <v>-102.98699999999999</v>
      </c>
      <c r="AC31" s="110">
        <v>121.27800000000001</v>
      </c>
      <c r="AD31" s="110">
        <v>-93.837999999999994</v>
      </c>
      <c r="AE31" s="213">
        <v>-725.87099999999998</v>
      </c>
      <c r="AF31" s="110">
        <v>-23.928999999999998</v>
      </c>
    </row>
    <row r="32" spans="2:32" ht="14.25" customHeight="1" x14ac:dyDescent="0.25">
      <c r="B32" s="88" t="s">
        <v>150</v>
      </c>
      <c r="C32" s="34">
        <v>-12.259</v>
      </c>
      <c r="D32" s="34">
        <v>53.423000000000002</v>
      </c>
      <c r="E32" s="34">
        <v>6.0030000000000001</v>
      </c>
      <c r="F32" s="34">
        <v>23.097999999999999</v>
      </c>
      <c r="G32" s="34">
        <v>-77.820999999999998</v>
      </c>
      <c r="H32" s="34">
        <v>-1.9990000000000001</v>
      </c>
      <c r="I32" s="34">
        <v>-7.7679999999999998</v>
      </c>
      <c r="J32" s="34">
        <v>70.471999999999994</v>
      </c>
      <c r="K32" s="34">
        <v>-15.391999999999999</v>
      </c>
      <c r="L32" s="34">
        <v>13.887</v>
      </c>
      <c r="M32" s="34">
        <v>-22.768000000000001</v>
      </c>
      <c r="N32" s="110">
        <v>66.260000000000005</v>
      </c>
      <c r="O32" s="110">
        <v>11.507</v>
      </c>
      <c r="P32" s="110">
        <v>-83.391000000000005</v>
      </c>
      <c r="Q32" s="110">
        <v>113.524</v>
      </c>
      <c r="R32" s="110">
        <v>97.572999999999993</v>
      </c>
      <c r="S32" s="110">
        <v>-63.085000000000001</v>
      </c>
      <c r="T32" s="110">
        <v>39.930999999999997</v>
      </c>
      <c r="U32" s="110">
        <v>50.718000000000004</v>
      </c>
      <c r="V32" s="110">
        <v>34.082000000000001</v>
      </c>
      <c r="W32" s="110">
        <v>-63.832000000000001</v>
      </c>
      <c r="X32" s="110">
        <v>6.02</v>
      </c>
      <c r="Y32" s="110">
        <v>71.332999999999998</v>
      </c>
      <c r="Z32" s="110">
        <v>147.13499999999999</v>
      </c>
      <c r="AA32" s="110">
        <v>-48.234000000000002</v>
      </c>
      <c r="AB32" s="110">
        <v>-58.28</v>
      </c>
      <c r="AC32" s="110">
        <v>98.641000000000005</v>
      </c>
      <c r="AD32" s="110">
        <v>41.692</v>
      </c>
      <c r="AE32" s="213">
        <v>-75.944999999999993</v>
      </c>
      <c r="AF32" s="110">
        <v>0.19700000000000001</v>
      </c>
    </row>
    <row r="33" spans="2:32" ht="14.25" customHeight="1" x14ac:dyDescent="0.25">
      <c r="B33" s="88" t="s">
        <v>149</v>
      </c>
      <c r="C33" s="34">
        <v>-228.374</v>
      </c>
      <c r="D33" s="34">
        <v>137.71700000000001</v>
      </c>
      <c r="E33" s="34">
        <v>85.346000000000004</v>
      </c>
      <c r="F33" s="34">
        <v>-7.992</v>
      </c>
      <c r="G33" s="34">
        <v>-144.262</v>
      </c>
      <c r="H33" s="34">
        <v>273.62799999999999</v>
      </c>
      <c r="I33" s="34">
        <v>137.60599999999999</v>
      </c>
      <c r="J33" s="34">
        <v>-284.72699999999998</v>
      </c>
      <c r="K33" s="34">
        <v>-79.319000000000003</v>
      </c>
      <c r="L33" s="34">
        <v>152.30199999999999</v>
      </c>
      <c r="M33" s="34">
        <v>236.09899999999999</v>
      </c>
      <c r="N33" s="110">
        <v>-167.233</v>
      </c>
      <c r="O33" s="110">
        <v>-144.184</v>
      </c>
      <c r="P33" s="110">
        <v>259.17599999999999</v>
      </c>
      <c r="Q33" s="110">
        <v>83.44</v>
      </c>
      <c r="R33" s="110">
        <v>-13.691000000000001</v>
      </c>
      <c r="S33" s="110">
        <v>-218.982</v>
      </c>
      <c r="T33" s="110">
        <v>246.54499999999999</v>
      </c>
      <c r="U33" s="110">
        <v>168.04</v>
      </c>
      <c r="V33" s="110">
        <v>-26.065999999999999</v>
      </c>
      <c r="W33" s="110">
        <v>-255.625</v>
      </c>
      <c r="X33" s="110">
        <v>229.042</v>
      </c>
      <c r="Y33" s="110">
        <v>110.789</v>
      </c>
      <c r="Z33" s="110">
        <v>-59.712000000000003</v>
      </c>
      <c r="AA33" s="110">
        <v>-288.57799999999997</v>
      </c>
      <c r="AB33" s="110">
        <v>261.392</v>
      </c>
      <c r="AC33" s="110">
        <v>157.59299999999999</v>
      </c>
      <c r="AD33" s="110">
        <v>-91.51</v>
      </c>
      <c r="AE33" s="213">
        <v>-277.20800000000003</v>
      </c>
      <c r="AF33" s="110">
        <v>219.702</v>
      </c>
    </row>
    <row r="34" spans="2:32" ht="14.25" customHeight="1" x14ac:dyDescent="0.25">
      <c r="B34" s="88" t="s">
        <v>148</v>
      </c>
      <c r="C34" s="34">
        <v>90.703000000000003</v>
      </c>
      <c r="D34" s="34">
        <v>281.10599999999999</v>
      </c>
      <c r="E34" s="34">
        <v>-223.66200000000001</v>
      </c>
      <c r="F34" s="34">
        <v>138.36600000000001</v>
      </c>
      <c r="G34" s="34">
        <v>-43.136000000000003</v>
      </c>
      <c r="H34" s="34">
        <v>-299.27699999999999</v>
      </c>
      <c r="I34" s="34">
        <v>424.61599999999999</v>
      </c>
      <c r="J34" s="34">
        <v>205.07</v>
      </c>
      <c r="K34" s="34">
        <v>1278.646</v>
      </c>
      <c r="L34" s="34">
        <v>-633.64800000000002</v>
      </c>
      <c r="M34" s="34">
        <v>178.999</v>
      </c>
      <c r="N34" s="110">
        <v>222.09</v>
      </c>
      <c r="O34" s="110">
        <v>448.85399999999998</v>
      </c>
      <c r="P34" s="110">
        <v>-137.34700000000001</v>
      </c>
      <c r="Q34" s="110">
        <v>-362.577</v>
      </c>
      <c r="R34" s="110">
        <v>282.95999999999998</v>
      </c>
      <c r="S34" s="110">
        <v>1511.992</v>
      </c>
      <c r="T34" s="110">
        <v>-863.11800000000005</v>
      </c>
      <c r="U34" s="110">
        <v>114.608</v>
      </c>
      <c r="V34" s="110">
        <v>36.767000000000003</v>
      </c>
      <c r="W34" s="110">
        <v>1163.4100000000001</v>
      </c>
      <c r="X34" s="110">
        <v>222.292</v>
      </c>
      <c r="Y34" s="110">
        <v>-104.28500000000008</v>
      </c>
      <c r="Z34" s="110">
        <v>-184.30399999999986</v>
      </c>
      <c r="AA34" s="110">
        <v>762.62800000000004</v>
      </c>
      <c r="AB34" s="110">
        <v>-412.37200000000001</v>
      </c>
      <c r="AC34" s="110">
        <v>-142.25299999999999</v>
      </c>
      <c r="AD34" s="110">
        <v>299.94200000000001</v>
      </c>
      <c r="AE34" s="213">
        <v>497.96</v>
      </c>
      <c r="AF34" s="110">
        <v>-571.13699999999994</v>
      </c>
    </row>
    <row r="35" spans="2:32" ht="14.25" customHeight="1" x14ac:dyDescent="0.25">
      <c r="B35" s="88" t="s">
        <v>7</v>
      </c>
      <c r="C35" s="34">
        <v>324.22500000000002</v>
      </c>
      <c r="D35" s="34">
        <v>497.06900000000002</v>
      </c>
      <c r="E35" s="34">
        <v>595.37099999999998</v>
      </c>
      <c r="F35" s="34">
        <v>456.255</v>
      </c>
      <c r="G35" s="34">
        <v>174.995</v>
      </c>
      <c r="H35" s="34">
        <v>978.51599999999996</v>
      </c>
      <c r="I35" s="34">
        <v>732.88599999999997</v>
      </c>
      <c r="J35" s="34">
        <v>-1847.8710000000001</v>
      </c>
      <c r="K35" s="34">
        <v>272.529</v>
      </c>
      <c r="L35" s="34">
        <v>494.75599999999997</v>
      </c>
      <c r="M35" s="34">
        <v>508.72500000000002</v>
      </c>
      <c r="N35" s="110">
        <v>439.95499999999998</v>
      </c>
      <c r="O35" s="110">
        <v>1011.194</v>
      </c>
      <c r="P35" s="110">
        <v>-52.872999999999998</v>
      </c>
      <c r="Q35" s="110">
        <v>416.45800000000003</v>
      </c>
      <c r="R35" s="110">
        <v>762.05</v>
      </c>
      <c r="S35" s="110">
        <v>887.97400000000005</v>
      </c>
      <c r="T35" s="110">
        <v>748.12199999999996</v>
      </c>
      <c r="U35" s="110">
        <v>643.07899999999995</v>
      </c>
      <c r="V35" s="110">
        <v>142.465</v>
      </c>
      <c r="W35" s="110">
        <v>264.91500000000002</v>
      </c>
      <c r="X35" s="110">
        <v>260.79199999999997</v>
      </c>
      <c r="Y35" s="110">
        <v>148.16700000000003</v>
      </c>
      <c r="Z35" s="110">
        <v>214.61500000000001</v>
      </c>
      <c r="AA35" s="110">
        <v>590.87800000000004</v>
      </c>
      <c r="AB35" s="110">
        <v>251.91900000000001</v>
      </c>
      <c r="AC35" s="110">
        <v>718.11500000000001</v>
      </c>
      <c r="AD35" s="110">
        <v>337.358</v>
      </c>
      <c r="AE35" s="213">
        <v>375.334</v>
      </c>
      <c r="AF35" s="110">
        <v>335.45</v>
      </c>
    </row>
    <row r="36" spans="2:32" ht="14.25" customHeight="1" x14ac:dyDescent="0.25">
      <c r="B36" s="88" t="s">
        <v>121</v>
      </c>
      <c r="C36" s="34">
        <v>-252.65700000000001</v>
      </c>
      <c r="D36" s="34">
        <v>-379.45499999999998</v>
      </c>
      <c r="E36" s="34">
        <v>-428.64299999999997</v>
      </c>
      <c r="F36" s="34">
        <v>-666.423</v>
      </c>
      <c r="G36" s="34">
        <v>-212.31700000000001</v>
      </c>
      <c r="H36" s="34">
        <v>-228.476</v>
      </c>
      <c r="I36" s="34">
        <v>-221.85300000000001</v>
      </c>
      <c r="J36" s="34">
        <v>-264.411</v>
      </c>
      <c r="K36" s="34">
        <v>-191.69</v>
      </c>
      <c r="L36" s="34">
        <v>-371.55500000000001</v>
      </c>
      <c r="M36" s="34">
        <v>-283.70699999999999</v>
      </c>
      <c r="N36" s="110">
        <v>-264.13400000000001</v>
      </c>
      <c r="O36" s="110">
        <v>-249.63</v>
      </c>
      <c r="P36" s="110">
        <v>-299.589</v>
      </c>
      <c r="Q36" s="110">
        <v>-262.76</v>
      </c>
      <c r="R36" s="110">
        <v>-332.8</v>
      </c>
      <c r="S36" s="110">
        <v>-783.74800000000005</v>
      </c>
      <c r="T36" s="110">
        <v>-291.41300000000001</v>
      </c>
      <c r="U36" s="110">
        <v>-328.113</v>
      </c>
      <c r="V36" s="110">
        <v>-339.40199999999999</v>
      </c>
      <c r="W36" s="110">
        <v>-152.11000000000001</v>
      </c>
      <c r="X36" s="110">
        <v>-247.81899999999999</v>
      </c>
      <c r="Y36" s="110">
        <v>-218.30100000000004</v>
      </c>
      <c r="Z36" s="110">
        <v>-243.09500000000003</v>
      </c>
      <c r="AA36" s="110">
        <v>-203.374</v>
      </c>
      <c r="AB36" s="110">
        <v>-259.315</v>
      </c>
      <c r="AC36" s="110">
        <v>-276.64299999999997</v>
      </c>
      <c r="AD36" s="110">
        <v>-248.86500000000001</v>
      </c>
      <c r="AE36" s="213">
        <v>-197.73099999999999</v>
      </c>
      <c r="AF36" s="110">
        <v>-204.249</v>
      </c>
    </row>
    <row r="37" spans="2:32" ht="14.25" customHeight="1" x14ac:dyDescent="0.25">
      <c r="B37" s="88" t="s">
        <v>147</v>
      </c>
      <c r="C37" s="34">
        <v>35.713000000000001</v>
      </c>
      <c r="D37" s="34">
        <v>73.888000000000005</v>
      </c>
      <c r="E37" s="34">
        <v>-104.512</v>
      </c>
      <c r="F37" s="34">
        <v>-16.565999999999999</v>
      </c>
      <c r="G37" s="34">
        <v>-58.113</v>
      </c>
      <c r="H37" s="34">
        <v>227.66</v>
      </c>
      <c r="I37" s="34">
        <v>47.52</v>
      </c>
      <c r="J37" s="34">
        <v>-178.733</v>
      </c>
      <c r="K37" s="34">
        <v>111.48</v>
      </c>
      <c r="L37" s="34">
        <v>-37.405999999999999</v>
      </c>
      <c r="M37" s="34">
        <v>104.203</v>
      </c>
      <c r="N37" s="110">
        <v>-88.06</v>
      </c>
      <c r="O37" s="110">
        <v>123.87</v>
      </c>
      <c r="P37" s="110">
        <v>-9.375</v>
      </c>
      <c r="Q37" s="110">
        <v>-9.2349999999999994</v>
      </c>
      <c r="R37" s="110">
        <v>186.14599999999999</v>
      </c>
      <c r="S37" s="110">
        <v>-51.033999999999999</v>
      </c>
      <c r="T37" s="110">
        <v>-62.015999999999998</v>
      </c>
      <c r="U37" s="110">
        <v>154.72900000000001</v>
      </c>
      <c r="V37" s="110">
        <v>18.468</v>
      </c>
      <c r="W37" s="110">
        <v>286.82900000000001</v>
      </c>
      <c r="X37" s="110">
        <v>139.09700000000001</v>
      </c>
      <c r="Y37" s="110">
        <v>-107.58400000000006</v>
      </c>
      <c r="Z37" s="110">
        <v>30.074999999999989</v>
      </c>
      <c r="AA37" s="110">
        <v>179.50399999999999</v>
      </c>
      <c r="AB37" s="110">
        <v>-31.756</v>
      </c>
      <c r="AC37" s="110">
        <v>-23.353999999999999</v>
      </c>
      <c r="AD37" s="110">
        <v>1.4770000000000001</v>
      </c>
      <c r="AE37" s="213">
        <v>193.036</v>
      </c>
      <c r="AF37" s="110">
        <v>48.572000000000003</v>
      </c>
    </row>
    <row r="38" spans="2:32" ht="14.25" customHeight="1" x14ac:dyDescent="0.25">
      <c r="B38" s="88" t="s">
        <v>49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110">
        <v>0</v>
      </c>
      <c r="O38" s="110">
        <v>0</v>
      </c>
      <c r="P38" s="110">
        <v>0</v>
      </c>
      <c r="Q38" s="110">
        <v>0</v>
      </c>
      <c r="R38" s="110">
        <v>0</v>
      </c>
      <c r="S38" s="110">
        <v>0</v>
      </c>
      <c r="T38" s="110">
        <v>0</v>
      </c>
      <c r="U38" s="110">
        <v>0</v>
      </c>
      <c r="V38" s="110">
        <v>-28.858000000000001</v>
      </c>
      <c r="W38" s="110">
        <v>0</v>
      </c>
      <c r="X38" s="110">
        <v>0</v>
      </c>
      <c r="Y38" s="110">
        <v>0</v>
      </c>
      <c r="Z38" s="110">
        <v>0</v>
      </c>
      <c r="AA38" s="110">
        <v>0</v>
      </c>
      <c r="AB38" s="110">
        <v>0</v>
      </c>
      <c r="AC38" s="110">
        <v>0</v>
      </c>
      <c r="AD38" s="110">
        <v>0</v>
      </c>
      <c r="AE38" s="213">
        <v>0</v>
      </c>
      <c r="AF38" s="110">
        <v>0</v>
      </c>
    </row>
    <row r="39" spans="2:32" ht="14.25" customHeight="1" x14ac:dyDescent="0.25">
      <c r="B39" s="79" t="s">
        <v>168</v>
      </c>
      <c r="C39" s="74">
        <v>2059.3500000000008</v>
      </c>
      <c r="D39" s="74">
        <v>3315.6150000000002</v>
      </c>
      <c r="E39" s="74">
        <v>3512.1150000000002</v>
      </c>
      <c r="F39" s="74">
        <v>3288.7719999999999</v>
      </c>
      <c r="G39" s="74">
        <v>3174.6770000000001</v>
      </c>
      <c r="H39" s="74">
        <v>4131.1660000000002</v>
      </c>
      <c r="I39" s="74">
        <v>4045.3839999999987</v>
      </c>
      <c r="J39" s="74">
        <v>2858.5370000000003</v>
      </c>
      <c r="K39" s="74">
        <v>3590.5709999999985</v>
      </c>
      <c r="L39" s="74">
        <v>2675.3119999999999</v>
      </c>
      <c r="M39" s="74">
        <v>3932.616</v>
      </c>
      <c r="N39" s="74">
        <v>2865.7549999999997</v>
      </c>
      <c r="O39" s="74">
        <v>4153.1689999999999</v>
      </c>
      <c r="P39" s="74">
        <v>4327.1810000000023</v>
      </c>
      <c r="Q39" s="74">
        <v>4013.0169999999994</v>
      </c>
      <c r="R39" s="74">
        <v>4262.3669999999993</v>
      </c>
      <c r="S39" s="74">
        <v>4567.6960000000017</v>
      </c>
      <c r="T39" s="74">
        <v>4521.2469999999994</v>
      </c>
      <c r="U39" s="74">
        <v>3893.2830000000013</v>
      </c>
      <c r="V39" s="74">
        <v>3156.8909999999996</v>
      </c>
      <c r="W39" s="74">
        <v>4620.8829999999998</v>
      </c>
      <c r="X39" s="74">
        <v>4409.3820000000005</v>
      </c>
      <c r="Y39" s="74">
        <v>3685.6050000000005</v>
      </c>
      <c r="Z39" s="74">
        <v>3336.9739999999993</v>
      </c>
      <c r="AA39" s="74">
        <v>4467.2160000000022</v>
      </c>
      <c r="AB39" s="74">
        <v>4890.1649999999991</v>
      </c>
      <c r="AC39" s="74">
        <v>3691.5509999999999</v>
      </c>
      <c r="AD39" s="74">
        <v>3602.491</v>
      </c>
      <c r="AE39" s="74">
        <v>4575.8599999999988</v>
      </c>
      <c r="AF39" s="74">
        <v>4062.5789999999979</v>
      </c>
    </row>
    <row r="40" spans="2:32" ht="14.25" customHeight="1" x14ac:dyDescent="0.25">
      <c r="B40" s="8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213"/>
      <c r="AF40" s="110"/>
    </row>
    <row r="41" spans="2:32" ht="14.25" customHeight="1" x14ac:dyDescent="0.25">
      <c r="B41" s="79" t="s">
        <v>237</v>
      </c>
      <c r="C41" s="74">
        <v>3741.661000000001</v>
      </c>
      <c r="D41" s="74">
        <v>4702.5439999999999</v>
      </c>
      <c r="E41" s="74">
        <v>5041.768</v>
      </c>
      <c r="F41" s="74">
        <v>5084.4139999999998</v>
      </c>
      <c r="G41" s="74">
        <v>4742.8360000000002</v>
      </c>
      <c r="H41" s="74">
        <v>5382.8389999999999</v>
      </c>
      <c r="I41" s="74">
        <v>5567.4319999999989</v>
      </c>
      <c r="J41" s="74">
        <v>4524.8910000000005</v>
      </c>
      <c r="K41" s="74">
        <v>4827.6679999999988</v>
      </c>
      <c r="L41" s="74">
        <v>4294.8019999999997</v>
      </c>
      <c r="M41" s="74">
        <v>5576.0689999999995</v>
      </c>
      <c r="N41" s="74">
        <v>4325.2439999999997</v>
      </c>
      <c r="O41" s="74">
        <v>5062.6080000000002</v>
      </c>
      <c r="P41" s="74">
        <v>5203.4210000000021</v>
      </c>
      <c r="Q41" s="74">
        <v>5701.9779999999992</v>
      </c>
      <c r="R41" s="74">
        <v>5619.3179999999993</v>
      </c>
      <c r="S41" s="74">
        <v>5586.1890000000021</v>
      </c>
      <c r="T41" s="74">
        <v>5907.8779999999997</v>
      </c>
      <c r="U41" s="74">
        <v>5441.3990000000013</v>
      </c>
      <c r="V41" s="74">
        <v>4777.5669999999991</v>
      </c>
      <c r="W41" s="74">
        <v>5844.6139999999996</v>
      </c>
      <c r="X41" s="74">
        <v>6099.06</v>
      </c>
      <c r="Y41" s="74">
        <v>5447.7060000000001</v>
      </c>
      <c r="Z41" s="74">
        <v>5425.2729999999992</v>
      </c>
      <c r="AA41" s="74">
        <v>5882.9860000000026</v>
      </c>
      <c r="AB41" s="74">
        <v>6445.6149999999989</v>
      </c>
      <c r="AC41" s="74">
        <v>5793.8179999999993</v>
      </c>
      <c r="AD41" s="74">
        <v>5799.9470000000001</v>
      </c>
      <c r="AE41" s="74">
        <v>6178.9499999999989</v>
      </c>
      <c r="AF41" s="74">
        <v>5946.3939999999984</v>
      </c>
    </row>
    <row r="42" spans="2:32" ht="14.25" customHeight="1" x14ac:dyDescent="0.25">
      <c r="B42" s="8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213"/>
      <c r="AF42" s="110"/>
    </row>
    <row r="43" spans="2:32" ht="14.25" customHeight="1" x14ac:dyDescent="0.25">
      <c r="B43" s="88" t="s">
        <v>145</v>
      </c>
      <c r="C43" s="34">
        <v>-200.68899999999999</v>
      </c>
      <c r="D43" s="34">
        <v>-166.47200000000001</v>
      </c>
      <c r="E43" s="34">
        <v>-226.482</v>
      </c>
      <c r="F43" s="34">
        <v>-153.34299999999999</v>
      </c>
      <c r="G43" s="34">
        <v>-164.56100000000001</v>
      </c>
      <c r="H43" s="34">
        <v>-137.238</v>
      </c>
      <c r="I43" s="34">
        <v>-268.55099999999999</v>
      </c>
      <c r="J43" s="34">
        <v>-210.74199999999999</v>
      </c>
      <c r="K43" s="34">
        <v>-181.911</v>
      </c>
      <c r="L43" s="34">
        <v>-214.423</v>
      </c>
      <c r="M43" s="34">
        <v>-220.21799999999999</v>
      </c>
      <c r="N43" s="110">
        <v>-237.25299999999999</v>
      </c>
      <c r="O43" s="110">
        <v>-367.32</v>
      </c>
      <c r="P43" s="110">
        <v>-413.20100000000002</v>
      </c>
      <c r="Q43" s="110">
        <v>-334.26799999999997</v>
      </c>
      <c r="R43" s="110">
        <v>-416.72199999999998</v>
      </c>
      <c r="S43" s="110">
        <v>-615.89300000000003</v>
      </c>
      <c r="T43" s="110">
        <v>-373.66399999999999</v>
      </c>
      <c r="U43" s="110">
        <v>-512.93899999999996</v>
      </c>
      <c r="V43" s="110">
        <v>-551.78200000000004</v>
      </c>
      <c r="W43" s="110">
        <v>-628.928</v>
      </c>
      <c r="X43" s="110">
        <v>-339.29199999999997</v>
      </c>
      <c r="Y43" s="110">
        <v>-642.33799999999997</v>
      </c>
      <c r="Z43" s="110">
        <v>-467.46300000000019</v>
      </c>
      <c r="AA43" s="110">
        <v>-625.21</v>
      </c>
      <c r="AB43" s="110">
        <v>-391.14600000000002</v>
      </c>
      <c r="AC43" s="110">
        <v>-826.23299999999995</v>
      </c>
      <c r="AD43" s="110">
        <v>-466.166</v>
      </c>
      <c r="AE43" s="213">
        <v>-627.23699999999997</v>
      </c>
      <c r="AF43" s="110">
        <v>-520.221</v>
      </c>
    </row>
    <row r="44" spans="2:32" ht="14.25" customHeight="1" x14ac:dyDescent="0.25">
      <c r="B44" s="88" t="s">
        <v>146</v>
      </c>
      <c r="C44" s="34">
        <v>-24.373000000000001</v>
      </c>
      <c r="D44" s="34">
        <v>-29.763999999999999</v>
      </c>
      <c r="E44" s="34">
        <v>-27.151</v>
      </c>
      <c r="F44" s="34">
        <v>-20.917000000000002</v>
      </c>
      <c r="G44" s="34">
        <v>-20.297000000000001</v>
      </c>
      <c r="H44" s="34">
        <v>-21.975999999999999</v>
      </c>
      <c r="I44" s="34">
        <v>-15.874000000000001</v>
      </c>
      <c r="J44" s="34">
        <v>-37.009</v>
      </c>
      <c r="K44" s="34">
        <v>-67.941999999999993</v>
      </c>
      <c r="L44" s="34">
        <v>-1.726</v>
      </c>
      <c r="M44" s="34">
        <v>-25.106999999999999</v>
      </c>
      <c r="N44" s="110">
        <v>-2.6030000000000002</v>
      </c>
      <c r="O44" s="110">
        <v>-235.678</v>
      </c>
      <c r="P44" s="110">
        <v>-97.728999999999999</v>
      </c>
      <c r="Q44" s="110">
        <v>-253.49299999999999</v>
      </c>
      <c r="R44" s="110">
        <v>-526.98900000000003</v>
      </c>
      <c r="S44" s="110">
        <v>-199.91200000000001</v>
      </c>
      <c r="T44" s="110">
        <v>-92.649000000000001</v>
      </c>
      <c r="U44" s="110">
        <v>-189.131</v>
      </c>
      <c r="V44" s="110">
        <v>-419.99599999999998</v>
      </c>
      <c r="W44" s="110">
        <v>-297.01600000000002</v>
      </c>
      <c r="X44" s="110">
        <v>-50.454000000000001</v>
      </c>
      <c r="Y44" s="110">
        <v>-149.95799999999997</v>
      </c>
      <c r="Z44" s="110">
        <v>-364.63599999999997</v>
      </c>
      <c r="AA44" s="110">
        <v>-166.93299999999999</v>
      </c>
      <c r="AB44" s="110">
        <v>-181.941</v>
      </c>
      <c r="AC44" s="110">
        <v>-358.49299999999999</v>
      </c>
      <c r="AD44" s="110">
        <v>-188.84200000000001</v>
      </c>
      <c r="AE44" s="213">
        <v>-254.33099999999999</v>
      </c>
      <c r="AF44" s="110">
        <v>-271.26100000000002</v>
      </c>
    </row>
    <row r="45" spans="2:32" ht="14.25" customHeight="1" x14ac:dyDescent="0.25">
      <c r="B45" s="8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213"/>
      <c r="AF45" s="110"/>
    </row>
    <row r="46" spans="2:32" ht="14" customHeight="1" x14ac:dyDescent="0.25">
      <c r="B46" s="57" t="s">
        <v>238</v>
      </c>
      <c r="C46" s="58">
        <v>3516.5990000000011</v>
      </c>
      <c r="D46" s="58">
        <v>4506.308</v>
      </c>
      <c r="E46" s="58">
        <v>4788.1350000000002</v>
      </c>
      <c r="F46" s="58">
        <v>4910.1539999999995</v>
      </c>
      <c r="G46" s="58">
        <v>4557.978000000001</v>
      </c>
      <c r="H46" s="58">
        <v>5223.625</v>
      </c>
      <c r="I46" s="58">
        <v>5283.0069999999987</v>
      </c>
      <c r="J46" s="58">
        <v>4277.1400000000003</v>
      </c>
      <c r="K46" s="58">
        <v>4577.8149999999987</v>
      </c>
      <c r="L46" s="58">
        <v>4078.6529999999998</v>
      </c>
      <c r="M46" s="58">
        <v>5330.7439999999997</v>
      </c>
      <c r="N46" s="58">
        <v>4085.3879999999995</v>
      </c>
      <c r="O46" s="58">
        <v>4459.6100000000006</v>
      </c>
      <c r="P46" s="58">
        <v>4692.4910000000018</v>
      </c>
      <c r="Q46" s="58">
        <v>5114.2169999999987</v>
      </c>
      <c r="R46" s="58">
        <v>4675.607</v>
      </c>
      <c r="S46" s="58">
        <v>4770.3840000000018</v>
      </c>
      <c r="T46" s="58">
        <v>5441.5649999999996</v>
      </c>
      <c r="U46" s="58">
        <v>4739.3290000000006</v>
      </c>
      <c r="V46" s="58">
        <v>3805.7889999999989</v>
      </c>
      <c r="W46" s="58">
        <v>4918.67</v>
      </c>
      <c r="X46" s="58">
        <v>5709.3140000000003</v>
      </c>
      <c r="Y46" s="58">
        <v>4655.4100000000008</v>
      </c>
      <c r="Z46" s="58">
        <v>4593.1739999999991</v>
      </c>
      <c r="AA46" s="58">
        <v>5090.8430000000026</v>
      </c>
      <c r="AB46" s="58">
        <v>5872.5279999999993</v>
      </c>
      <c r="AC46" s="58">
        <v>4609.0919999999987</v>
      </c>
      <c r="AD46" s="58">
        <v>5144.9390000000003</v>
      </c>
      <c r="AE46" s="58">
        <v>5297.3819999999987</v>
      </c>
      <c r="AF46" s="58">
        <v>5154.9119999999984</v>
      </c>
    </row>
    <row r="47" spans="2:32" ht="14.25" customHeight="1" x14ac:dyDescent="0.25">
      <c r="B47" s="8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213"/>
      <c r="AF47" s="110"/>
    </row>
    <row r="48" spans="2:32" ht="14.25" customHeight="1" x14ac:dyDescent="0.25">
      <c r="B48" s="79" t="s">
        <v>156</v>
      </c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</row>
    <row r="49" spans="2:33" ht="14.25" customHeight="1" x14ac:dyDescent="0.25">
      <c r="B49" s="88" t="s">
        <v>157</v>
      </c>
      <c r="C49" s="34">
        <v>-2107.6109999999999</v>
      </c>
      <c r="D49" s="34">
        <v>-2155.4899999999998</v>
      </c>
      <c r="E49" s="34">
        <v>-2318.9549999999999</v>
      </c>
      <c r="F49" s="34">
        <v>-2256.585</v>
      </c>
      <c r="G49" s="34">
        <v>-2127.7460000000001</v>
      </c>
      <c r="H49" s="34">
        <v>-2136.5419999999999</v>
      </c>
      <c r="I49" s="34">
        <v>-1520.8130000000001</v>
      </c>
      <c r="J49" s="34">
        <v>-2504.163</v>
      </c>
      <c r="K49" s="34">
        <v>-1968.779</v>
      </c>
      <c r="L49" s="34">
        <v>-2163.5720000000001</v>
      </c>
      <c r="M49" s="34">
        <v>-2423.4839999999999</v>
      </c>
      <c r="N49" s="110">
        <v>-2739.6489999999999</v>
      </c>
      <c r="O49" s="110">
        <v>-1815.31</v>
      </c>
      <c r="P49" s="110">
        <v>-2195.7510000000002</v>
      </c>
      <c r="Q49" s="110">
        <v>-2963.8229999999999</v>
      </c>
      <c r="R49" s="110">
        <v>-2919.232</v>
      </c>
      <c r="S49" s="110">
        <v>-1321.951</v>
      </c>
      <c r="T49" s="110">
        <v>-2486.0720000000001</v>
      </c>
      <c r="U49" s="110">
        <v>-2339.6790000000001</v>
      </c>
      <c r="V49" s="110">
        <v>-2663.6439999999998</v>
      </c>
      <c r="W49" s="110">
        <v>-2004.826</v>
      </c>
      <c r="X49" s="110">
        <v>-2216.819</v>
      </c>
      <c r="Y49" s="110">
        <v>-2398.7019999999993</v>
      </c>
      <c r="Z49" s="110">
        <v>-2703.7759999999998</v>
      </c>
      <c r="AA49" s="110">
        <v>-2421.3139999999999</v>
      </c>
      <c r="AB49" s="110">
        <v>-2243.335</v>
      </c>
      <c r="AC49" s="110">
        <v>-2355.9810000000002</v>
      </c>
      <c r="AD49" s="110">
        <v>-2436.9270000000001</v>
      </c>
      <c r="AE49" s="213">
        <v>-2412.75</v>
      </c>
      <c r="AF49" s="110">
        <v>-2259.3939999999998</v>
      </c>
    </row>
    <row r="50" spans="2:33" ht="14.25" customHeight="1" x14ac:dyDescent="0.25">
      <c r="B50" s="88" t="s">
        <v>158</v>
      </c>
      <c r="C50" s="34">
        <v>3.72</v>
      </c>
      <c r="D50" s="34">
        <v>4.5289999999999999</v>
      </c>
      <c r="E50" s="34">
        <v>460.84</v>
      </c>
      <c r="F50" s="34">
        <v>229.554</v>
      </c>
      <c r="G50" s="34">
        <v>652.17499999999995</v>
      </c>
      <c r="H50" s="34">
        <v>9.8789999999999996</v>
      </c>
      <c r="I50" s="34">
        <v>10.651999999999999</v>
      </c>
      <c r="J50" s="34">
        <v>286.63900000000001</v>
      </c>
      <c r="K50" s="34">
        <v>103.68600000000001</v>
      </c>
      <c r="L50" s="34">
        <v>143.72399999999999</v>
      </c>
      <c r="M50" s="34">
        <v>250.53800000000001</v>
      </c>
      <c r="N50" s="110">
        <v>262.30599999999998</v>
      </c>
      <c r="O50" s="110">
        <v>201.255</v>
      </c>
      <c r="P50" s="110">
        <v>191.50899999999999</v>
      </c>
      <c r="Q50" s="110">
        <v>205.42</v>
      </c>
      <c r="R50" s="110">
        <v>179.81200000000001</v>
      </c>
      <c r="S50" s="110">
        <v>132.786</v>
      </c>
      <c r="T50" s="110">
        <v>107.94499999999999</v>
      </c>
      <c r="U50" s="110">
        <v>94.206999999999994</v>
      </c>
      <c r="V50" s="110">
        <v>99.507999999999996</v>
      </c>
      <c r="W50" s="110">
        <v>86.272999999999996</v>
      </c>
      <c r="X50" s="110">
        <v>73.588999999999999</v>
      </c>
      <c r="Y50" s="110">
        <v>84.593000000000018</v>
      </c>
      <c r="Z50" s="110">
        <v>132.136</v>
      </c>
      <c r="AA50" s="110">
        <v>52.942</v>
      </c>
      <c r="AB50" s="110">
        <v>74.381</v>
      </c>
      <c r="AC50" s="110">
        <v>144.691</v>
      </c>
      <c r="AD50" s="110">
        <v>164.52799999999999</v>
      </c>
      <c r="AE50" s="213">
        <v>172.327</v>
      </c>
      <c r="AF50" s="110">
        <v>467.565</v>
      </c>
    </row>
    <row r="51" spans="2:33" ht="14.25" customHeight="1" x14ac:dyDescent="0.25">
      <c r="B51" s="88" t="s">
        <v>159</v>
      </c>
      <c r="C51" s="34">
        <v>14.398999999999999</v>
      </c>
      <c r="D51" s="34">
        <v>118.261</v>
      </c>
      <c r="E51" s="34">
        <v>78.174000000000007</v>
      </c>
      <c r="F51" s="34">
        <v>67.06</v>
      </c>
      <c r="G51" s="34">
        <v>-25.029</v>
      </c>
      <c r="H51" s="34">
        <v>223.40199999999999</v>
      </c>
      <c r="I51" s="34">
        <v>550.05399999999997</v>
      </c>
      <c r="J51" s="34">
        <v>49.805999999999997</v>
      </c>
      <c r="K51" s="34">
        <v>31.271000000000001</v>
      </c>
      <c r="L51" s="34">
        <v>38.290999999999997</v>
      </c>
      <c r="M51" s="34">
        <v>43.040999999999997</v>
      </c>
      <c r="N51" s="110">
        <v>50.72</v>
      </c>
      <c r="O51" s="110">
        <v>41.295000000000002</v>
      </c>
      <c r="P51" s="110">
        <v>33.335000000000001</v>
      </c>
      <c r="Q51" s="110">
        <v>-17.271000000000001</v>
      </c>
      <c r="R51" s="110">
        <v>-469.041</v>
      </c>
      <c r="S51" s="110">
        <v>39.049999999999997</v>
      </c>
      <c r="T51" s="110">
        <v>36.662999999999997</v>
      </c>
      <c r="U51" s="110">
        <v>13.625</v>
      </c>
      <c r="V51" s="110">
        <v>304.31099999999998</v>
      </c>
      <c r="W51" s="110">
        <v>20.652999999999999</v>
      </c>
      <c r="X51" s="110">
        <v>14.601000000000001</v>
      </c>
      <c r="Y51" s="110">
        <v>11.622</v>
      </c>
      <c r="Z51" s="110">
        <v>-1.421999999999997</v>
      </c>
      <c r="AA51" s="110">
        <v>22.858000000000001</v>
      </c>
      <c r="AB51" s="110">
        <v>21.437000000000001</v>
      </c>
      <c r="AC51" s="110">
        <v>88.677000000000007</v>
      </c>
      <c r="AD51" s="110">
        <v>23.984999999999999</v>
      </c>
      <c r="AE51" s="213">
        <v>15.24</v>
      </c>
      <c r="AF51" s="110">
        <v>1.079</v>
      </c>
    </row>
    <row r="52" spans="2:33" ht="14.25" customHeight="1" x14ac:dyDescent="0.25">
      <c r="B52" s="88" t="s">
        <v>160</v>
      </c>
      <c r="C52" s="34">
        <v>0</v>
      </c>
      <c r="D52" s="34">
        <v>0</v>
      </c>
      <c r="E52" s="34">
        <v>-70.843999999999994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110">
        <v>0</v>
      </c>
      <c r="O52" s="110">
        <v>0</v>
      </c>
      <c r="P52" s="110">
        <v>-4890.5879999999997</v>
      </c>
      <c r="Q52" s="110">
        <v>-16.332999999999998</v>
      </c>
      <c r="R52" s="110">
        <v>-0.36099999999999999</v>
      </c>
      <c r="S52" s="110">
        <v>-50.279000000000003</v>
      </c>
      <c r="T52" s="110">
        <v>-14.625</v>
      </c>
      <c r="U52" s="110">
        <v>-1.2929999999999999</v>
      </c>
      <c r="V52" s="110">
        <v>2.3980000000000001</v>
      </c>
      <c r="W52" s="110">
        <v>-11.484</v>
      </c>
      <c r="X52" s="110">
        <v>-23.67</v>
      </c>
      <c r="Y52" s="110">
        <v>-27.828999999999994</v>
      </c>
      <c r="Z52" s="110">
        <v>-105.55099999999999</v>
      </c>
      <c r="AA52" s="110">
        <v>-47.244</v>
      </c>
      <c r="AB52" s="110">
        <v>0</v>
      </c>
      <c r="AC52" s="110">
        <v>-41.491</v>
      </c>
      <c r="AD52" s="110">
        <v>-976.01800000000003</v>
      </c>
      <c r="AE52" s="213">
        <v>-5.008</v>
      </c>
      <c r="AF52" s="110">
        <v>-0.91600000000000004</v>
      </c>
    </row>
    <row r="53" spans="2:33" ht="14.25" customHeight="1" x14ac:dyDescent="0.25">
      <c r="B53" s="88" t="s">
        <v>161</v>
      </c>
      <c r="C53" s="34">
        <v>0</v>
      </c>
      <c r="D53" s="34">
        <v>0</v>
      </c>
      <c r="E53" s="34">
        <v>5.76</v>
      </c>
      <c r="F53" s="34">
        <v>0</v>
      </c>
      <c r="G53" s="34">
        <v>0</v>
      </c>
      <c r="H53" s="34">
        <v>0</v>
      </c>
      <c r="I53" s="34">
        <v>0</v>
      </c>
      <c r="J53" s="34">
        <v>-6.7560000000000002</v>
      </c>
      <c r="K53" s="34">
        <v>0</v>
      </c>
      <c r="L53" s="34">
        <v>0</v>
      </c>
      <c r="M53" s="34">
        <v>0</v>
      </c>
      <c r="N53" s="110">
        <v>0</v>
      </c>
      <c r="O53" s="110">
        <v>0</v>
      </c>
      <c r="P53" s="110">
        <v>64.055999999999997</v>
      </c>
      <c r="Q53" s="110">
        <v>0</v>
      </c>
      <c r="R53" s="110">
        <v>-64.055999999999997</v>
      </c>
      <c r="S53" s="110">
        <v>2.54</v>
      </c>
      <c r="T53" s="110">
        <v>0</v>
      </c>
      <c r="U53" s="110">
        <v>0</v>
      </c>
      <c r="V53" s="110">
        <v>-2.54</v>
      </c>
      <c r="W53" s="110">
        <v>0</v>
      </c>
      <c r="X53" s="110">
        <v>0</v>
      </c>
      <c r="Y53" s="110">
        <v>0</v>
      </c>
      <c r="Z53" s="110">
        <v>1.2999999999999999E-2</v>
      </c>
      <c r="AA53" s="110">
        <v>0.68500000000000005</v>
      </c>
      <c r="AB53" s="110">
        <v>0</v>
      </c>
      <c r="AC53" s="110">
        <v>-0.39300000000000002</v>
      </c>
      <c r="AD53" s="110">
        <v>-0.29199999999999998</v>
      </c>
      <c r="AE53" s="213">
        <v>0</v>
      </c>
      <c r="AF53" s="110">
        <v>0</v>
      </c>
    </row>
    <row r="54" spans="2:33" ht="14.25" customHeight="1" x14ac:dyDescent="0.25">
      <c r="B54" s="88" t="s">
        <v>162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110">
        <v>0</v>
      </c>
      <c r="O54" s="110">
        <v>0</v>
      </c>
      <c r="P54" s="110">
        <v>0</v>
      </c>
      <c r="Q54" s="110">
        <v>0</v>
      </c>
      <c r="R54" s="110">
        <v>0</v>
      </c>
      <c r="S54" s="110">
        <v>0</v>
      </c>
      <c r="T54" s="110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0">
        <v>0</v>
      </c>
      <c r="AE54" s="213">
        <v>0</v>
      </c>
      <c r="AF54" s="110">
        <v>0</v>
      </c>
    </row>
    <row r="55" spans="2:33" ht="14.25" customHeight="1" x14ac:dyDescent="0.25">
      <c r="B55" s="88" t="s">
        <v>163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116.411</v>
      </c>
      <c r="K55" s="34">
        <v>0</v>
      </c>
      <c r="L55" s="34">
        <v>0</v>
      </c>
      <c r="M55" s="34">
        <v>244.12</v>
      </c>
      <c r="N55" s="110">
        <v>1.9E-2</v>
      </c>
      <c r="O55" s="110">
        <v>0</v>
      </c>
      <c r="P55" s="110">
        <v>0</v>
      </c>
      <c r="Q55" s="110">
        <v>161.05699999999999</v>
      </c>
      <c r="R55" s="110">
        <v>71</v>
      </c>
      <c r="S55" s="110">
        <v>20</v>
      </c>
      <c r="T55" s="110">
        <v>10</v>
      </c>
      <c r="U55" s="110">
        <v>161.05600000000001</v>
      </c>
      <c r="V55" s="110">
        <v>5.0010000000000003</v>
      </c>
      <c r="W55" s="110">
        <v>0</v>
      </c>
      <c r="X55" s="110">
        <v>0</v>
      </c>
      <c r="Y55" s="110">
        <v>161.05699999999999</v>
      </c>
      <c r="Z55" s="110">
        <v>0</v>
      </c>
      <c r="AA55" s="110">
        <v>0</v>
      </c>
      <c r="AB55" s="110">
        <v>0</v>
      </c>
      <c r="AC55" s="110">
        <v>0</v>
      </c>
      <c r="AD55" s="110">
        <v>0</v>
      </c>
      <c r="AE55" s="213">
        <v>0</v>
      </c>
      <c r="AF55" s="110">
        <v>0</v>
      </c>
    </row>
    <row r="56" spans="2:33" ht="14.25" customHeight="1" x14ac:dyDescent="0.25">
      <c r="B56" s="88" t="s">
        <v>164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110">
        <v>0</v>
      </c>
      <c r="O56" s="110">
        <v>0</v>
      </c>
      <c r="P56" s="110">
        <v>0</v>
      </c>
      <c r="Q56" s="110">
        <v>0</v>
      </c>
      <c r="R56" s="110">
        <v>0</v>
      </c>
      <c r="S56" s="110">
        <v>0</v>
      </c>
      <c r="T56" s="110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0">
        <v>0</v>
      </c>
      <c r="AE56" s="213">
        <v>0</v>
      </c>
      <c r="AF56" s="110">
        <v>0</v>
      </c>
    </row>
    <row r="57" spans="2:33" ht="14.25" customHeight="1" x14ac:dyDescent="0.25">
      <c r="B57" s="88" t="s">
        <v>255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0">
        <v>0</v>
      </c>
      <c r="T57" s="110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5.0999999999999997E-2</v>
      </c>
      <c r="AA57" s="110">
        <v>0</v>
      </c>
      <c r="AB57" s="110">
        <v>0</v>
      </c>
      <c r="AC57" s="110">
        <v>0</v>
      </c>
      <c r="AD57" s="110">
        <v>0</v>
      </c>
      <c r="AE57" s="213">
        <v>0</v>
      </c>
      <c r="AF57" s="110">
        <v>0</v>
      </c>
    </row>
    <row r="58" spans="2:33" ht="14.25" customHeight="1" x14ac:dyDescent="0.25">
      <c r="B58" s="88" t="s">
        <v>193</v>
      </c>
      <c r="C58" s="110">
        <v>0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13.574999999999999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0">
        <v>0</v>
      </c>
      <c r="T58" s="110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-5.3019999999999996</v>
      </c>
      <c r="AA58" s="110">
        <v>8.4550000000000001</v>
      </c>
      <c r="AB58" s="110">
        <v>-1.5109999999999999</v>
      </c>
      <c r="AC58" s="110">
        <v>2.2189999999999999</v>
      </c>
      <c r="AD58" s="110">
        <v>-97.870999999999995</v>
      </c>
      <c r="AE58" s="213">
        <v>-13.006</v>
      </c>
      <c r="AF58" s="110">
        <v>14.422000000000001</v>
      </c>
    </row>
    <row r="59" spans="2:33" ht="14" customHeight="1" x14ac:dyDescent="0.25">
      <c r="B59" s="57" t="s">
        <v>239</v>
      </c>
      <c r="C59" s="58">
        <v>-2089.4920000000002</v>
      </c>
      <c r="D59" s="58">
        <v>-2032.6999999999998</v>
      </c>
      <c r="E59" s="58">
        <v>-1845.0250000000001</v>
      </c>
      <c r="F59" s="58">
        <v>-1959.971</v>
      </c>
      <c r="G59" s="58">
        <v>-1500.6000000000001</v>
      </c>
      <c r="H59" s="58">
        <v>-1903.261</v>
      </c>
      <c r="I59" s="58">
        <v>-960.10700000000008</v>
      </c>
      <c r="J59" s="58">
        <v>-2044.4879999999996</v>
      </c>
      <c r="K59" s="58">
        <v>-1833.8220000000001</v>
      </c>
      <c r="L59" s="58">
        <v>-1981.5570000000002</v>
      </c>
      <c r="M59" s="58">
        <v>-1885.7849999999999</v>
      </c>
      <c r="N59" s="58">
        <v>-2426.6040000000003</v>
      </c>
      <c r="O59" s="58">
        <v>-1572.7599999999998</v>
      </c>
      <c r="P59" s="58">
        <v>-6797.4390000000003</v>
      </c>
      <c r="Q59" s="58">
        <v>-2630.9500000000003</v>
      </c>
      <c r="R59" s="58">
        <v>-3201.8780000000002</v>
      </c>
      <c r="S59" s="58">
        <v>-1177.854</v>
      </c>
      <c r="T59" s="58">
        <v>-2346.0889999999999</v>
      </c>
      <c r="U59" s="58">
        <v>-2072.0840000000003</v>
      </c>
      <c r="V59" s="58">
        <v>-2254.9659999999994</v>
      </c>
      <c r="W59" s="58">
        <v>-1909.384</v>
      </c>
      <c r="X59" s="58">
        <v>-2152.299</v>
      </c>
      <c r="Y59" s="58">
        <v>-2169.259</v>
      </c>
      <c r="Z59" s="58">
        <v>-2683.8510000000001</v>
      </c>
      <c r="AA59" s="58">
        <v>-2383.6179999999999</v>
      </c>
      <c r="AB59" s="58">
        <v>-2149.0280000000002</v>
      </c>
      <c r="AC59" s="58">
        <v>-2162.2780000000002</v>
      </c>
      <c r="AD59" s="58">
        <v>-3322.5950000000003</v>
      </c>
      <c r="AE59" s="58">
        <v>-2243.1969999999997</v>
      </c>
      <c r="AF59" s="58">
        <v>-1777.2439999999997</v>
      </c>
    </row>
    <row r="60" spans="2:33" ht="14.25" customHeight="1" x14ac:dyDescent="0.25">
      <c r="B60" s="8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213"/>
      <c r="AF60" s="110"/>
    </row>
    <row r="61" spans="2:33" ht="14.25" customHeight="1" x14ac:dyDescent="0.25">
      <c r="B61" s="79" t="s">
        <v>155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</row>
    <row r="62" spans="2:33" ht="14.25" customHeight="1" x14ac:dyDescent="0.25">
      <c r="B62" s="88" t="s">
        <v>134</v>
      </c>
      <c r="C62" s="34">
        <v>-752.99300000000005</v>
      </c>
      <c r="D62" s="34">
        <v>-735.54100000000005</v>
      </c>
      <c r="E62" s="34">
        <v>-1606.0619999999999</v>
      </c>
      <c r="F62" s="34">
        <v>-602.06399999999996</v>
      </c>
      <c r="G62" s="34">
        <v>-964.1</v>
      </c>
      <c r="H62" s="34">
        <v>-632.86900000000003</v>
      </c>
      <c r="I62" s="34">
        <v>-1034.3440000000001</v>
      </c>
      <c r="J62" s="34">
        <v>-2666.375</v>
      </c>
      <c r="K62" s="34">
        <v>-1540.412</v>
      </c>
      <c r="L62" s="34">
        <v>-500.16199999999998</v>
      </c>
      <c r="M62" s="34">
        <v>-764.86699999999996</v>
      </c>
      <c r="N62" s="110">
        <v>-1095.7059999999999</v>
      </c>
      <c r="O62" s="110">
        <v>-2782.44</v>
      </c>
      <c r="P62" s="110">
        <v>-2022.6079999999999</v>
      </c>
      <c r="Q62" s="110">
        <v>-645.71</v>
      </c>
      <c r="R62" s="110">
        <v>-1535.462</v>
      </c>
      <c r="S62" s="110">
        <v>-592.19399999999996</v>
      </c>
      <c r="T62" s="110">
        <v>-927.05499999999995</v>
      </c>
      <c r="U62" s="110">
        <v>-1680.0319999999999</v>
      </c>
      <c r="V62" s="110">
        <v>-1252.662</v>
      </c>
      <c r="W62" s="110">
        <v>-650.50400000000002</v>
      </c>
      <c r="X62" s="110">
        <v>-920.13900000000001</v>
      </c>
      <c r="Y62" s="110">
        <v>-927.51400000000012</v>
      </c>
      <c r="Z62" s="110">
        <v>-996.88200000000006</v>
      </c>
      <c r="AA62" s="110">
        <v>-869.69200000000001</v>
      </c>
      <c r="AB62" s="110">
        <v>-1036.74</v>
      </c>
      <c r="AC62" s="110">
        <v>-2412.4360000000001</v>
      </c>
      <c r="AD62" s="110">
        <v>-913.15599999999995</v>
      </c>
      <c r="AE62" s="213">
        <v>-971.279</v>
      </c>
      <c r="AF62" s="110">
        <v>-968.77499999999998</v>
      </c>
      <c r="AG62" s="134"/>
    </row>
    <row r="63" spans="2:33" ht="14.25" customHeight="1" x14ac:dyDescent="0.25">
      <c r="B63" s="88" t="s">
        <v>136</v>
      </c>
      <c r="C63" s="34">
        <v>45.189</v>
      </c>
      <c r="D63" s="34">
        <v>60.912999999999997</v>
      </c>
      <c r="E63" s="34">
        <v>59.533999999999999</v>
      </c>
      <c r="F63" s="34">
        <v>26.488</v>
      </c>
      <c r="G63" s="34">
        <v>16.36</v>
      </c>
      <c r="H63" s="34">
        <v>32.316000000000003</v>
      </c>
      <c r="I63" s="34">
        <v>22.318000000000001</v>
      </c>
      <c r="J63" s="34">
        <v>13.406000000000001</v>
      </c>
      <c r="K63" s="34">
        <v>10.914999999999999</v>
      </c>
      <c r="L63" s="34">
        <v>9.0850000000000009</v>
      </c>
      <c r="M63" s="34">
        <v>14.62</v>
      </c>
      <c r="N63" s="110">
        <v>13.041</v>
      </c>
      <c r="O63" s="110">
        <v>3.262</v>
      </c>
      <c r="P63" s="110">
        <v>30.654</v>
      </c>
      <c r="Q63" s="110">
        <v>11.324999999999999</v>
      </c>
      <c r="R63" s="110">
        <v>10.375999999999999</v>
      </c>
      <c r="S63" s="110">
        <v>3.9180000000000001</v>
      </c>
      <c r="T63" s="110">
        <v>10.352</v>
      </c>
      <c r="U63" s="110">
        <v>5.07</v>
      </c>
      <c r="V63" s="110">
        <v>8.1440000000000001</v>
      </c>
      <c r="W63" s="110">
        <v>3.867</v>
      </c>
      <c r="X63" s="110">
        <v>20.827999999999999</v>
      </c>
      <c r="Y63" s="110">
        <v>17.153999999999996</v>
      </c>
      <c r="Z63" s="110">
        <v>63.390999999999998</v>
      </c>
      <c r="AA63" s="110">
        <v>13.942</v>
      </c>
      <c r="AB63" s="110">
        <v>9.0630000000000006</v>
      </c>
      <c r="AC63" s="110">
        <v>11.43</v>
      </c>
      <c r="AD63" s="110">
        <v>13.895</v>
      </c>
      <c r="AE63" s="213">
        <v>7.0940000000000003</v>
      </c>
      <c r="AF63" s="110">
        <v>26.327000000000002</v>
      </c>
      <c r="AG63" s="134"/>
    </row>
    <row r="64" spans="2:33" ht="14.25" customHeight="1" x14ac:dyDescent="0.25">
      <c r="B64" s="88" t="s">
        <v>135</v>
      </c>
      <c r="C64" s="34">
        <v>-25.516999999999999</v>
      </c>
      <c r="D64" s="34">
        <v>-15.512</v>
      </c>
      <c r="E64" s="34">
        <v>-53.39</v>
      </c>
      <c r="F64" s="34">
        <v>-6.1619999999999999</v>
      </c>
      <c r="G64" s="34">
        <v>-23.721</v>
      </c>
      <c r="H64" s="34">
        <v>-24.995999999999999</v>
      </c>
      <c r="I64" s="34">
        <v>-8.5779999999999994</v>
      </c>
      <c r="J64" s="34">
        <v>-11.919</v>
      </c>
      <c r="K64" s="34">
        <v>-2.8010000000000002</v>
      </c>
      <c r="L64" s="34">
        <v>-23.616</v>
      </c>
      <c r="M64" s="34">
        <v>-19.155000000000001</v>
      </c>
      <c r="N64" s="110">
        <v>-7.0510000000000002</v>
      </c>
      <c r="O64" s="110">
        <v>-40.945</v>
      </c>
      <c r="P64" s="110">
        <v>-24.065999999999999</v>
      </c>
      <c r="Q64" s="110">
        <v>-39.320999999999998</v>
      </c>
      <c r="R64" s="110">
        <v>-62.326999999999998</v>
      </c>
      <c r="S64" s="110">
        <v>-26.109000000000002</v>
      </c>
      <c r="T64" s="110">
        <v>-89.405000000000001</v>
      </c>
      <c r="U64" s="110">
        <v>-3.4660000000000002</v>
      </c>
      <c r="V64" s="110">
        <v>-16.218</v>
      </c>
      <c r="W64" s="110">
        <v>-3.65</v>
      </c>
      <c r="X64" s="110">
        <v>-8.5069999999999997</v>
      </c>
      <c r="Y64" s="110">
        <v>-4.6069999999999993</v>
      </c>
      <c r="Z64" s="110">
        <v>-34.146000000000001</v>
      </c>
      <c r="AA64" s="110">
        <v>-51.173000000000002</v>
      </c>
      <c r="AB64" s="110">
        <v>-32.045999999999999</v>
      </c>
      <c r="AC64" s="110">
        <v>-31.448</v>
      </c>
      <c r="AD64" s="110">
        <v>-20.882999999999999</v>
      </c>
      <c r="AE64" s="213">
        <v>-58.668999999999997</v>
      </c>
      <c r="AF64" s="110">
        <v>-52.262999999999998</v>
      </c>
      <c r="AG64" s="134"/>
    </row>
    <row r="65" spans="2:33" ht="14.25" customHeight="1" x14ac:dyDescent="0.25">
      <c r="B65" s="88" t="s">
        <v>137</v>
      </c>
      <c r="C65" s="34">
        <v>-0.27100000000000002</v>
      </c>
      <c r="D65" s="34">
        <v>-0.29299999999999998</v>
      </c>
      <c r="E65" s="34">
        <v>-2652.9540000000002</v>
      </c>
      <c r="F65" s="34">
        <v>-3523.3240000000001</v>
      </c>
      <c r="G65" s="34">
        <v>0</v>
      </c>
      <c r="H65" s="34">
        <v>-4.8000000000000001E-2</v>
      </c>
      <c r="I65" s="34">
        <v>-3120.1019999999999</v>
      </c>
      <c r="J65" s="34">
        <v>-2139.2170000000001</v>
      </c>
      <c r="K65" s="34">
        <v>-0.14499999999999999</v>
      </c>
      <c r="L65" s="34">
        <v>-0.15</v>
      </c>
      <c r="M65" s="34">
        <v>-2185.5929999999998</v>
      </c>
      <c r="N65" s="110">
        <v>-2715.4380000000001</v>
      </c>
      <c r="O65" s="110">
        <v>-0.21299999999999999</v>
      </c>
      <c r="P65" s="110">
        <v>-0.23699999999999999</v>
      </c>
      <c r="Q65" s="110">
        <v>-2271.1410000000001</v>
      </c>
      <c r="R65" s="110">
        <v>-3437.672</v>
      </c>
      <c r="S65" s="110">
        <v>-1.3160000000000001</v>
      </c>
      <c r="T65" s="110">
        <v>-1722.3520000000001</v>
      </c>
      <c r="U65" s="110">
        <v>-1779.922</v>
      </c>
      <c r="V65" s="110">
        <v>-329.02199999999999</v>
      </c>
      <c r="W65" s="110">
        <v>-0.16400000000000001</v>
      </c>
      <c r="X65" s="110">
        <v>-1821.192</v>
      </c>
      <c r="Y65" s="110">
        <v>-0.21900000000005093</v>
      </c>
      <c r="Z65" s="110">
        <v>-710.82399999999984</v>
      </c>
      <c r="AA65" s="110">
        <v>-0.13700000000000001</v>
      </c>
      <c r="AB65" s="110">
        <v>-1868.944</v>
      </c>
      <c r="AC65" s="110">
        <v>-0.38</v>
      </c>
      <c r="AD65" s="110">
        <v>-317.94099999999997</v>
      </c>
      <c r="AE65" s="213">
        <v>-0.38400000000000001</v>
      </c>
      <c r="AF65" s="110">
        <v>-2502.5929999999998</v>
      </c>
      <c r="AG65" s="134"/>
    </row>
    <row r="66" spans="2:33" ht="14.25" customHeight="1" x14ac:dyDescent="0.25">
      <c r="B66" s="88" t="s">
        <v>138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-22.721</v>
      </c>
      <c r="K66" s="34">
        <v>-75.697999999999993</v>
      </c>
      <c r="L66" s="34">
        <v>-67.564999999999998</v>
      </c>
      <c r="M66" s="34">
        <v>-239.637</v>
      </c>
      <c r="N66" s="110">
        <v>-113.095</v>
      </c>
      <c r="O66" s="110">
        <v>-115.476</v>
      </c>
      <c r="P66" s="110">
        <v>-197.905</v>
      </c>
      <c r="Q66" s="110">
        <v>-144.114</v>
      </c>
      <c r="R66" s="110">
        <v>-149.94800000000001</v>
      </c>
      <c r="S66" s="110">
        <v>-71.966999999999999</v>
      </c>
      <c r="T66" s="110">
        <v>-141.40199999999999</v>
      </c>
      <c r="U66" s="110">
        <v>-73.197999999999993</v>
      </c>
      <c r="V66" s="110">
        <v>-202.191</v>
      </c>
      <c r="W66" s="110">
        <v>0</v>
      </c>
      <c r="X66" s="110">
        <v>-257.03300000000002</v>
      </c>
      <c r="Y66" s="110">
        <v>-735.01800000000003</v>
      </c>
      <c r="Z66" s="110">
        <v>-307.53200000000004</v>
      </c>
      <c r="AA66" s="110">
        <v>-326.47899999999998</v>
      </c>
      <c r="AB66" s="110">
        <v>-351.536</v>
      </c>
      <c r="AC66" s="110">
        <v>-748.46600000000001</v>
      </c>
      <c r="AD66" s="110">
        <v>-319.99900000000002</v>
      </c>
      <c r="AE66" s="213">
        <v>0</v>
      </c>
      <c r="AF66" s="110">
        <v>0</v>
      </c>
      <c r="AG66" s="134"/>
    </row>
    <row r="67" spans="2:33" ht="14.25" customHeight="1" x14ac:dyDescent="0.25">
      <c r="B67" s="88" t="s">
        <v>174</v>
      </c>
      <c r="C67" s="110">
        <v>0</v>
      </c>
      <c r="D67" s="110">
        <v>0</v>
      </c>
      <c r="E67" s="110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0">
        <v>0</v>
      </c>
      <c r="T67" s="110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-1442.86</v>
      </c>
      <c r="Z67" s="110">
        <v>-18.419000000000096</v>
      </c>
      <c r="AA67" s="110">
        <v>0</v>
      </c>
      <c r="AB67" s="110">
        <v>0</v>
      </c>
      <c r="AC67" s="110">
        <v>-1923.5060000000001</v>
      </c>
      <c r="AD67" s="110">
        <v>-24.122</v>
      </c>
      <c r="AE67" s="213">
        <v>0</v>
      </c>
      <c r="AF67" s="110">
        <v>0</v>
      </c>
      <c r="AG67" s="134"/>
    </row>
    <row r="68" spans="2:33" ht="14.25" customHeight="1" x14ac:dyDescent="0.25">
      <c r="B68" s="88" t="s">
        <v>139</v>
      </c>
      <c r="C68" s="34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25</v>
      </c>
      <c r="N68" s="110">
        <v>20</v>
      </c>
      <c r="O68" s="110">
        <v>31</v>
      </c>
      <c r="P68" s="110">
        <v>20</v>
      </c>
      <c r="Q68" s="110">
        <v>0.42099999999999999</v>
      </c>
      <c r="R68" s="110">
        <v>-51</v>
      </c>
      <c r="S68" s="110">
        <v>0.2</v>
      </c>
      <c r="T68" s="110">
        <v>0.311</v>
      </c>
      <c r="U68" s="110">
        <v>0</v>
      </c>
      <c r="V68" s="110">
        <v>0</v>
      </c>
      <c r="W68" s="110">
        <v>0.10199999999999999</v>
      </c>
      <c r="X68" s="110">
        <v>10.5</v>
      </c>
      <c r="Y68" s="110">
        <v>0.55799999999999983</v>
      </c>
      <c r="Z68" s="110">
        <v>10.773</v>
      </c>
      <c r="AA68" s="110">
        <v>0.33</v>
      </c>
      <c r="AB68" s="110">
        <v>0.03</v>
      </c>
      <c r="AC68" s="110">
        <v>0.82199999999999995</v>
      </c>
      <c r="AD68" s="110">
        <v>0.65100000000000002</v>
      </c>
      <c r="AE68" s="213">
        <v>8.4000000000000005E-2</v>
      </c>
      <c r="AF68" s="110">
        <v>0.11799999999999999</v>
      </c>
      <c r="AG68" s="134"/>
    </row>
    <row r="69" spans="2:33" ht="14.25" customHeight="1" x14ac:dyDescent="0.25">
      <c r="B69" s="88" t="s">
        <v>195</v>
      </c>
      <c r="C69" s="34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110">
        <v>949.35400000000004</v>
      </c>
      <c r="AC69" s="110">
        <v>0</v>
      </c>
      <c r="AD69" s="110">
        <v>0</v>
      </c>
      <c r="AE69" s="213">
        <v>0</v>
      </c>
      <c r="AF69" s="110">
        <v>0</v>
      </c>
      <c r="AG69" s="134"/>
    </row>
    <row r="70" spans="2:33" ht="14.25" customHeight="1" x14ac:dyDescent="0.25">
      <c r="B70" s="88" t="s">
        <v>141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110">
        <v>0</v>
      </c>
      <c r="O70" s="110">
        <v>0</v>
      </c>
      <c r="P70" s="110">
        <v>0</v>
      </c>
      <c r="Q70" s="110">
        <v>0</v>
      </c>
      <c r="R70" s="110">
        <v>0</v>
      </c>
      <c r="S70" s="110">
        <v>0</v>
      </c>
      <c r="T70" s="110">
        <v>0</v>
      </c>
      <c r="U70" s="110">
        <v>0</v>
      </c>
      <c r="V70" s="110">
        <v>0</v>
      </c>
      <c r="W70" s="110">
        <v>0</v>
      </c>
      <c r="X70" s="110">
        <v>0</v>
      </c>
      <c r="Y70" s="110">
        <v>0</v>
      </c>
      <c r="Z70" s="110">
        <v>0</v>
      </c>
      <c r="AA70" s="110">
        <v>0</v>
      </c>
      <c r="AB70" s="110">
        <v>-123.691</v>
      </c>
      <c r="AC70" s="110">
        <v>-0.373</v>
      </c>
      <c r="AD70" s="110">
        <v>-0.56699999999999995</v>
      </c>
      <c r="AE70" s="213">
        <v>-0.28000000000000003</v>
      </c>
      <c r="AF70" s="110">
        <v>-0.68700000000000006</v>
      </c>
    </row>
    <row r="71" spans="2:33" ht="14.25" customHeight="1" x14ac:dyDescent="0.25">
      <c r="B71" s="88" t="s">
        <v>256</v>
      </c>
      <c r="C71" s="34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110">
        <v>0</v>
      </c>
      <c r="O71" s="110">
        <v>0</v>
      </c>
      <c r="P71" s="110">
        <v>0</v>
      </c>
      <c r="Q71" s="110">
        <v>0</v>
      </c>
      <c r="R71" s="110">
        <v>0</v>
      </c>
      <c r="S71" s="110">
        <v>0</v>
      </c>
      <c r="T71" s="110">
        <v>0</v>
      </c>
      <c r="U71" s="110">
        <v>0</v>
      </c>
      <c r="V71" s="110">
        <v>0</v>
      </c>
      <c r="W71" s="110">
        <v>0</v>
      </c>
      <c r="X71" s="110">
        <v>0</v>
      </c>
      <c r="Y71" s="110">
        <v>0</v>
      </c>
      <c r="Z71" s="110">
        <v>0</v>
      </c>
      <c r="AA71" s="110">
        <v>0</v>
      </c>
      <c r="AB71" s="110">
        <v>0</v>
      </c>
      <c r="AC71" s="110">
        <v>0</v>
      </c>
      <c r="AD71" s="110">
        <v>-4.444</v>
      </c>
      <c r="AE71" s="213">
        <v>0</v>
      </c>
      <c r="AF71" s="110">
        <v>0</v>
      </c>
    </row>
    <row r="72" spans="2:33" ht="14.25" customHeight="1" x14ac:dyDescent="0.25">
      <c r="B72" s="88" t="s">
        <v>140</v>
      </c>
      <c r="C72" s="34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110">
        <v>0</v>
      </c>
      <c r="O72" s="110">
        <v>0</v>
      </c>
      <c r="P72" s="110">
        <v>1000</v>
      </c>
      <c r="Q72" s="110">
        <v>3500</v>
      </c>
      <c r="R72" s="110">
        <v>0</v>
      </c>
      <c r="S72" s="110">
        <v>0</v>
      </c>
      <c r="T72" s="110">
        <v>0</v>
      </c>
      <c r="U72" s="110">
        <v>15</v>
      </c>
      <c r="V72" s="110">
        <v>15.025</v>
      </c>
      <c r="W72" s="110">
        <v>32</v>
      </c>
      <c r="X72" s="110">
        <v>6</v>
      </c>
      <c r="Y72" s="110">
        <v>45.084000000000003</v>
      </c>
      <c r="Z72" s="110">
        <v>0</v>
      </c>
      <c r="AA72" s="110">
        <v>20</v>
      </c>
      <c r="AB72" s="110">
        <v>0</v>
      </c>
      <c r="AC72" s="110">
        <v>0</v>
      </c>
      <c r="AD72" s="110">
        <v>0</v>
      </c>
      <c r="AE72" s="213">
        <v>0</v>
      </c>
      <c r="AF72" s="110">
        <v>0</v>
      </c>
      <c r="AG72" s="134"/>
    </row>
    <row r="73" spans="2:33" ht="14.25" customHeight="1" x14ac:dyDescent="0.25">
      <c r="B73" s="88" t="s">
        <v>263</v>
      </c>
      <c r="C73" s="213">
        <v>0</v>
      </c>
      <c r="D73" s="213">
        <v>0</v>
      </c>
      <c r="E73" s="213">
        <v>0</v>
      </c>
      <c r="F73" s="213">
        <v>0</v>
      </c>
      <c r="G73" s="213">
        <v>0</v>
      </c>
      <c r="H73" s="213">
        <v>0</v>
      </c>
      <c r="I73" s="213">
        <v>0</v>
      </c>
      <c r="J73" s="213">
        <v>0</v>
      </c>
      <c r="K73" s="213">
        <v>0</v>
      </c>
      <c r="L73" s="213">
        <v>0</v>
      </c>
      <c r="M73" s="213">
        <v>0</v>
      </c>
      <c r="N73" s="213">
        <v>0</v>
      </c>
      <c r="O73" s="213">
        <v>0</v>
      </c>
      <c r="P73" s="213">
        <v>0</v>
      </c>
      <c r="Q73" s="213">
        <v>0</v>
      </c>
      <c r="R73" s="213">
        <v>0</v>
      </c>
      <c r="S73" s="213">
        <v>0</v>
      </c>
      <c r="T73" s="213">
        <v>0</v>
      </c>
      <c r="U73" s="213">
        <v>0</v>
      </c>
      <c r="V73" s="213">
        <v>0</v>
      </c>
      <c r="W73" s="213">
        <v>0</v>
      </c>
      <c r="X73" s="213">
        <v>0</v>
      </c>
      <c r="Y73" s="213">
        <v>0</v>
      </c>
      <c r="Z73" s="213">
        <v>0</v>
      </c>
      <c r="AA73" s="213">
        <v>0</v>
      </c>
      <c r="AB73" s="213">
        <v>0</v>
      </c>
      <c r="AC73" s="213">
        <v>0</v>
      </c>
      <c r="AD73" s="213">
        <v>0</v>
      </c>
      <c r="AE73" s="213">
        <v>0</v>
      </c>
      <c r="AF73" s="34">
        <v>-458.72</v>
      </c>
      <c r="AG73" s="134"/>
    </row>
    <row r="74" spans="2:33" ht="14.25" customHeight="1" x14ac:dyDescent="0.25">
      <c r="B74" s="88" t="s">
        <v>142</v>
      </c>
      <c r="C74" s="34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110">
        <v>0</v>
      </c>
      <c r="O74" s="110">
        <v>0</v>
      </c>
      <c r="P74" s="110">
        <v>0</v>
      </c>
      <c r="Q74" s="110">
        <v>0</v>
      </c>
      <c r="R74" s="110">
        <v>0</v>
      </c>
      <c r="S74" s="110">
        <v>0</v>
      </c>
      <c r="T74" s="110">
        <v>0</v>
      </c>
      <c r="U74" s="110">
        <v>0</v>
      </c>
      <c r="V74" s="110">
        <v>0</v>
      </c>
      <c r="W74" s="110">
        <v>0</v>
      </c>
      <c r="X74" s="110">
        <v>0</v>
      </c>
      <c r="Y74" s="110">
        <v>0</v>
      </c>
      <c r="Z74" s="110">
        <v>0</v>
      </c>
      <c r="AA74" s="110">
        <v>0</v>
      </c>
      <c r="AB74" s="110">
        <v>0</v>
      </c>
      <c r="AC74" s="110">
        <v>0</v>
      </c>
      <c r="AD74" s="110">
        <v>0</v>
      </c>
      <c r="AE74" s="213">
        <v>0</v>
      </c>
      <c r="AF74" s="110">
        <v>0</v>
      </c>
      <c r="AG74" s="134"/>
    </row>
    <row r="75" spans="2:33" ht="14.25" customHeight="1" x14ac:dyDescent="0.25">
      <c r="B75" s="88" t="s">
        <v>143</v>
      </c>
      <c r="C75" s="34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110">
        <v>0</v>
      </c>
      <c r="O75" s="110">
        <v>0</v>
      </c>
      <c r="P75" s="110">
        <v>0</v>
      </c>
      <c r="Q75" s="110">
        <v>0</v>
      </c>
      <c r="R75" s="110">
        <v>0</v>
      </c>
      <c r="S75" s="110">
        <v>0</v>
      </c>
      <c r="T75" s="110">
        <v>0</v>
      </c>
      <c r="U75" s="110">
        <v>0</v>
      </c>
      <c r="V75" s="110">
        <v>0</v>
      </c>
      <c r="W75" s="110">
        <v>0</v>
      </c>
      <c r="X75" s="110">
        <v>0</v>
      </c>
      <c r="Y75" s="110">
        <v>0</v>
      </c>
      <c r="Z75" s="110">
        <v>0</v>
      </c>
      <c r="AA75" s="110">
        <v>0</v>
      </c>
      <c r="AB75" s="110">
        <v>0</v>
      </c>
      <c r="AC75" s="110">
        <v>0</v>
      </c>
      <c r="AD75" s="110">
        <v>0</v>
      </c>
      <c r="AE75" s="213">
        <v>0</v>
      </c>
      <c r="AF75" s="110">
        <v>0</v>
      </c>
      <c r="AG75" s="134"/>
    </row>
    <row r="76" spans="2:33" ht="14.25" customHeight="1" x14ac:dyDescent="0.25">
      <c r="B76" s="88" t="s">
        <v>144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110">
        <v>0</v>
      </c>
      <c r="O76" s="110">
        <v>0</v>
      </c>
      <c r="P76" s="110">
        <v>0</v>
      </c>
      <c r="Q76" s="110">
        <v>0</v>
      </c>
      <c r="R76" s="110">
        <v>0</v>
      </c>
      <c r="S76" s="110">
        <v>0</v>
      </c>
      <c r="T76" s="110">
        <v>0</v>
      </c>
      <c r="U76" s="110">
        <v>0</v>
      </c>
      <c r="V76" s="110">
        <v>0</v>
      </c>
      <c r="W76" s="110">
        <v>0</v>
      </c>
      <c r="X76" s="110">
        <v>0</v>
      </c>
      <c r="Y76" s="110">
        <v>0</v>
      </c>
      <c r="Z76" s="110">
        <v>0</v>
      </c>
      <c r="AA76" s="110">
        <v>0</v>
      </c>
      <c r="AB76" s="110">
        <v>0</v>
      </c>
      <c r="AC76" s="110">
        <v>0</v>
      </c>
      <c r="AD76" s="110">
        <v>0</v>
      </c>
      <c r="AE76" s="213">
        <v>0</v>
      </c>
      <c r="AF76" s="110">
        <v>0</v>
      </c>
      <c r="AG76" s="134"/>
    </row>
    <row r="77" spans="2:33" ht="14" customHeight="1" x14ac:dyDescent="0.25">
      <c r="B77" s="57" t="s">
        <v>240</v>
      </c>
      <c r="C77" s="58">
        <v>-733.5920000000001</v>
      </c>
      <c r="D77" s="58">
        <v>-690.43300000000011</v>
      </c>
      <c r="E77" s="58">
        <v>-4252.8720000000003</v>
      </c>
      <c r="F77" s="58">
        <v>-4105.0619999999999</v>
      </c>
      <c r="G77" s="58">
        <v>-971.46100000000001</v>
      </c>
      <c r="H77" s="58">
        <v>-625.59699999999998</v>
      </c>
      <c r="I77" s="58">
        <v>-4140.7060000000001</v>
      </c>
      <c r="J77" s="58">
        <v>-4826.8259999999991</v>
      </c>
      <c r="K77" s="58">
        <v>-1608.1410000000001</v>
      </c>
      <c r="L77" s="58">
        <v>-582.4079999999999</v>
      </c>
      <c r="M77" s="58">
        <v>-3169.6320000000001</v>
      </c>
      <c r="N77" s="58">
        <v>-3898.2489999999998</v>
      </c>
      <c r="O77" s="58">
        <v>-2904.8120000000004</v>
      </c>
      <c r="P77" s="58">
        <v>-1194.1620000000003</v>
      </c>
      <c r="Q77" s="58">
        <v>411.45999999999958</v>
      </c>
      <c r="R77" s="58">
        <v>-5226.0330000000004</v>
      </c>
      <c r="S77" s="58">
        <v>-687.46799999999996</v>
      </c>
      <c r="T77" s="58">
        <v>-2869.5509999999999</v>
      </c>
      <c r="U77" s="58">
        <v>-3516.5479999999998</v>
      </c>
      <c r="V77" s="58">
        <v>-1776.924</v>
      </c>
      <c r="W77" s="58">
        <v>-618.34900000000005</v>
      </c>
      <c r="X77" s="58">
        <v>-2969.5430000000001</v>
      </c>
      <c r="Y77" s="58">
        <v>-3047.4220000000005</v>
      </c>
      <c r="Z77" s="58">
        <v>-1993.6390000000001</v>
      </c>
      <c r="AA77" s="58">
        <v>-1213.2090000000001</v>
      </c>
      <c r="AB77" s="58">
        <v>-2454.5099999999993</v>
      </c>
      <c r="AC77" s="58">
        <v>-5104.357</v>
      </c>
      <c r="AD77" s="58">
        <v>-1586.566</v>
      </c>
      <c r="AE77" s="58">
        <v>-1023.434</v>
      </c>
      <c r="AF77" s="58">
        <v>-3956.5929999999998</v>
      </c>
    </row>
    <row r="78" spans="2:33" ht="14.25" customHeight="1" x14ac:dyDescent="0.25">
      <c r="B78" s="88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213"/>
      <c r="AF78" s="110"/>
    </row>
    <row r="79" spans="2:33" ht="14" customHeight="1" x14ac:dyDescent="0.25">
      <c r="B79" s="57" t="s">
        <v>241</v>
      </c>
      <c r="C79" s="58">
        <v>693.51500000000078</v>
      </c>
      <c r="D79" s="58">
        <v>1783.1750000000002</v>
      </c>
      <c r="E79" s="58">
        <v>-1309.7620000000002</v>
      </c>
      <c r="F79" s="58">
        <v>-1154.8790000000004</v>
      </c>
      <c r="G79" s="58">
        <v>2085.9170000000004</v>
      </c>
      <c r="H79" s="58">
        <v>2694.7669999999998</v>
      </c>
      <c r="I79" s="58">
        <v>182.1939999999986</v>
      </c>
      <c r="J79" s="58">
        <v>-2594.1739999999982</v>
      </c>
      <c r="K79" s="58">
        <v>1135.8519999999985</v>
      </c>
      <c r="L79" s="58">
        <v>1514.6879999999996</v>
      </c>
      <c r="M79" s="58">
        <v>275.32699999999977</v>
      </c>
      <c r="N79" s="58">
        <v>-2239.4650000000006</v>
      </c>
      <c r="O79" s="58">
        <v>-17.961999999999534</v>
      </c>
      <c r="P79" s="58">
        <v>-3299.1099999999988</v>
      </c>
      <c r="Q79" s="58">
        <v>2894.726999999998</v>
      </c>
      <c r="R79" s="58">
        <v>-3752.3040000000005</v>
      </c>
      <c r="S79" s="58">
        <v>2905.0620000000017</v>
      </c>
      <c r="T79" s="58">
        <v>225.92499999999973</v>
      </c>
      <c r="U79" s="58">
        <v>-849.30299999999943</v>
      </c>
      <c r="V79" s="58">
        <v>-197.24200000000019</v>
      </c>
      <c r="W79" s="58">
        <v>2397.473</v>
      </c>
      <c r="X79" s="58">
        <v>599.21599999999989</v>
      </c>
      <c r="Y79" s="58">
        <v>-556.24599999999964</v>
      </c>
      <c r="Z79" s="58">
        <v>-107.62100000000009</v>
      </c>
      <c r="AA79" s="58">
        <v>1494.0159999999996</v>
      </c>
      <c r="AB79" s="58">
        <v>1268.9899999999998</v>
      </c>
      <c r="AC79" s="58">
        <v>-2657.5430000000015</v>
      </c>
      <c r="AD79" s="58">
        <v>235.77800000000002</v>
      </c>
      <c r="AE79" s="58">
        <v>2030.7509999999991</v>
      </c>
      <c r="AF79" s="58">
        <v>-578.92500000000109</v>
      </c>
    </row>
    <row r="80" spans="2:33" ht="14.25" customHeight="1" x14ac:dyDescent="0.25">
      <c r="B80" s="88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213"/>
      <c r="AF80" s="110"/>
    </row>
    <row r="81" spans="1:64" ht="14.25" customHeight="1" x14ac:dyDescent="0.25">
      <c r="B81" s="79" t="s">
        <v>166</v>
      </c>
      <c r="C81" s="74">
        <v>3381.328</v>
      </c>
      <c r="D81" s="74">
        <v>4074.8429999999998</v>
      </c>
      <c r="E81" s="74">
        <v>5858.018</v>
      </c>
      <c r="F81" s="74">
        <v>4548.2560000000003</v>
      </c>
      <c r="G81" s="74">
        <v>3393.377</v>
      </c>
      <c r="H81" s="74">
        <v>5479.2939999999999</v>
      </c>
      <c r="I81" s="74">
        <v>8174.0609999999997</v>
      </c>
      <c r="J81" s="74">
        <v>8356.2549999999992</v>
      </c>
      <c r="K81" s="74">
        <v>5762.0810000000001</v>
      </c>
      <c r="L81" s="74">
        <v>6897.933</v>
      </c>
      <c r="M81" s="74">
        <v>8412.6209999999992</v>
      </c>
      <c r="N81" s="74">
        <v>8687.9480000000003</v>
      </c>
      <c r="O81" s="74">
        <v>6448.4830000000002</v>
      </c>
      <c r="P81" s="74">
        <v>6430.5209999999997</v>
      </c>
      <c r="Q81" s="74">
        <v>3131.4110000000001</v>
      </c>
      <c r="R81" s="74">
        <v>6026.1379999999999</v>
      </c>
      <c r="S81" s="74">
        <v>2273.8339999999998</v>
      </c>
      <c r="T81" s="74">
        <v>5178.8959999999997</v>
      </c>
      <c r="U81" s="74">
        <v>5404.8209999999999</v>
      </c>
      <c r="V81" s="74">
        <v>4555.518</v>
      </c>
      <c r="W81" s="74">
        <v>4358.2759999999998</v>
      </c>
      <c r="X81" s="74">
        <v>6755.7489999999998</v>
      </c>
      <c r="Y81" s="74">
        <v>7354.9650000000001</v>
      </c>
      <c r="Z81" s="74">
        <v>6798.7190000000001</v>
      </c>
      <c r="AA81" s="74">
        <v>6691.098</v>
      </c>
      <c r="AB81" s="74">
        <v>8185.1</v>
      </c>
      <c r="AC81" s="74">
        <v>9454.1</v>
      </c>
      <c r="AD81" s="74">
        <v>6796.6</v>
      </c>
      <c r="AE81" s="74">
        <v>7032.3</v>
      </c>
      <c r="AF81" s="74">
        <v>9063.1</v>
      </c>
    </row>
    <row r="82" spans="1:64" ht="14.25" customHeight="1" x14ac:dyDescent="0.25">
      <c r="B82" s="79" t="s">
        <v>165</v>
      </c>
      <c r="C82" s="74">
        <v>4074.8429999999998</v>
      </c>
      <c r="D82" s="74">
        <v>5858.018</v>
      </c>
      <c r="E82" s="74">
        <v>4548.2560000000003</v>
      </c>
      <c r="F82" s="74">
        <v>3393.377</v>
      </c>
      <c r="G82" s="74">
        <v>5479.2939999999999</v>
      </c>
      <c r="H82" s="74">
        <v>8174.0609999999997</v>
      </c>
      <c r="I82" s="74">
        <v>8356.2549999999992</v>
      </c>
      <c r="J82" s="74">
        <v>5762.0810000000001</v>
      </c>
      <c r="K82" s="74">
        <v>6897.933</v>
      </c>
      <c r="L82" s="74">
        <v>8412.6209999999992</v>
      </c>
      <c r="M82" s="74">
        <v>8687.9480000000003</v>
      </c>
      <c r="N82" s="74">
        <v>6448.4830000000002</v>
      </c>
      <c r="O82" s="74">
        <v>6430.5209999999997</v>
      </c>
      <c r="P82" s="74">
        <v>3131.4110000000001</v>
      </c>
      <c r="Q82" s="74">
        <v>6026.1379999999999</v>
      </c>
      <c r="R82" s="74">
        <v>2273.8339999999998</v>
      </c>
      <c r="S82" s="74">
        <v>5178.8959999999997</v>
      </c>
      <c r="T82" s="74">
        <v>5404.8209999999999</v>
      </c>
      <c r="U82" s="74">
        <v>4555.518</v>
      </c>
      <c r="V82" s="74">
        <v>4358.2759999999998</v>
      </c>
      <c r="W82" s="74">
        <v>6755.7489999999998</v>
      </c>
      <c r="X82" s="74">
        <v>7354.9650000000001</v>
      </c>
      <c r="Y82" s="74">
        <v>6798.7190000000001</v>
      </c>
      <c r="Z82" s="74">
        <v>6691.098</v>
      </c>
      <c r="AA82" s="74">
        <v>8185.1139999999996</v>
      </c>
      <c r="AB82" s="74">
        <v>9454.1</v>
      </c>
      <c r="AC82" s="74">
        <v>6796.6</v>
      </c>
      <c r="AD82" s="74">
        <v>7032.3</v>
      </c>
      <c r="AE82" s="74">
        <v>9063.1</v>
      </c>
      <c r="AF82" s="74">
        <v>8484.4</v>
      </c>
    </row>
    <row r="83" spans="1:64" s="4" customFormat="1" ht="14.25" customHeight="1" x14ac:dyDescent="0.25">
      <c r="A83" s="5"/>
      <c r="B83" s="89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0"/>
      <c r="AD83" s="90"/>
      <c r="AE83" s="136"/>
      <c r="AF83" s="90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</row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ilha15">
    <outlinePr summaryBelow="0" summaryRight="0"/>
  </sheetPr>
  <dimension ref="A1:DJ61"/>
  <sheetViews>
    <sheetView showGridLines="0" zoomScaleNormal="100" workbookViewId="0">
      <pane xSplit="2" ySplit="6" topLeftCell="Z7" activePane="bottomRight" state="frozen"/>
      <selection activeCell="B7" sqref="B7:F13"/>
      <selection pane="topRight" activeCell="B7" sqref="B7:F13"/>
      <selection pane="bottomLeft" activeCell="B7" sqref="B7:F13"/>
      <selection pane="bottomRight" activeCell="B19" sqref="B19"/>
    </sheetView>
  </sheetViews>
  <sheetFormatPr defaultColWidth="0" defaultRowHeight="0" customHeight="1" zeroHeight="1" x14ac:dyDescent="0.25"/>
  <cols>
    <col min="1" max="1" width="2.81640625" style="9" customWidth="1"/>
    <col min="2" max="2" width="57.1796875" style="8" customWidth="1"/>
    <col min="3" max="25" width="8.81640625" style="8" customWidth="1"/>
    <col min="26" max="30" width="8.7265625" style="8" customWidth="1"/>
    <col min="31" max="32" width="8.7265625" style="198" customWidth="1"/>
    <col min="33" max="33" width="2.453125" style="8" customWidth="1"/>
    <col min="34" max="44" width="7.54296875" style="8" hidden="1" customWidth="1"/>
    <col min="45" max="46" width="4.81640625" style="8" hidden="1" customWidth="1"/>
    <col min="47" max="47" width="35" style="8" hidden="1" customWidth="1"/>
    <col min="48" max="49" width="7.54296875" style="8" hidden="1" customWidth="1"/>
    <col min="50" max="50" width="8.81640625" style="8" hidden="1" customWidth="1"/>
    <col min="51" max="51" width="7.54296875" style="8" hidden="1" customWidth="1"/>
    <col min="52" max="52" width="8.81640625" style="8" hidden="1" customWidth="1"/>
    <col min="53" max="55" width="8.453125" style="8" hidden="1" customWidth="1"/>
    <col min="56" max="56" width="4.81640625" style="8" hidden="1" customWidth="1"/>
    <col min="57" max="58" width="9.1796875" style="8" hidden="1" customWidth="1"/>
    <col min="59" max="59" width="8.453125" style="8" hidden="1" customWidth="1"/>
    <col min="60" max="60" width="4.81640625" style="8" hidden="1" customWidth="1"/>
    <col min="61" max="62" width="9.1796875" style="8" hidden="1" customWidth="1"/>
    <col min="63" max="63" width="8.453125" style="8" hidden="1" customWidth="1"/>
    <col min="64" max="64" width="4.81640625" style="8" hidden="1" customWidth="1"/>
    <col min="65" max="68" width="7.54296875" style="8" hidden="1" customWidth="1"/>
    <col min="69" max="70" width="4.81640625" style="8" hidden="1" customWidth="1"/>
    <col min="71" max="71" width="35" style="8" hidden="1" customWidth="1"/>
    <col min="72" max="73" width="7.54296875" style="8" hidden="1" customWidth="1"/>
    <col min="74" max="74" width="8.81640625" style="8" hidden="1" customWidth="1"/>
    <col min="75" max="75" width="7.54296875" style="8" hidden="1" customWidth="1"/>
    <col min="76" max="76" width="8.81640625" style="8" hidden="1" customWidth="1"/>
    <col min="77" max="79" width="8.453125" style="8" hidden="1" customWidth="1"/>
    <col min="80" max="80" width="4.81640625" style="8" hidden="1" customWidth="1"/>
    <col min="81" max="82" width="9.1796875" style="8" hidden="1" customWidth="1"/>
    <col min="83" max="83" width="8.453125" style="8" hidden="1" customWidth="1"/>
    <col min="84" max="84" width="4.81640625" style="8" hidden="1" customWidth="1"/>
    <col min="85" max="86" width="9.1796875" style="8" hidden="1" customWidth="1"/>
    <col min="87" max="87" width="8.453125" style="8" hidden="1" customWidth="1"/>
    <col min="88" max="114" width="4.81640625" style="8" hidden="1" customWidth="1"/>
    <col min="115" max="16384" width="9.1796875" style="8" hidden="1"/>
  </cols>
  <sheetData>
    <row r="1" spans="1:32" s="9" customFormat="1" ht="14.25" customHeight="1" x14ac:dyDescent="0.25">
      <c r="AE1" s="203"/>
      <c r="AF1" s="203"/>
    </row>
    <row r="2" spans="1:32" s="9" customFormat="1" ht="14.25" customHeight="1" x14ac:dyDescent="0.25">
      <c r="AE2" s="203"/>
      <c r="AF2" s="203"/>
    </row>
    <row r="3" spans="1:32" s="9" customFormat="1" ht="14.25" customHeight="1" x14ac:dyDescent="0.25"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39"/>
      <c r="AA3" s="139"/>
      <c r="AB3" s="139"/>
      <c r="AC3" s="139"/>
      <c r="AD3" s="139"/>
      <c r="AE3" s="17"/>
      <c r="AF3" s="17"/>
    </row>
    <row r="4" spans="1:32" s="9" customFormat="1" ht="14.25" customHeight="1" x14ac:dyDescent="0.25">
      <c r="AE4" s="204"/>
      <c r="AF4" s="204"/>
    </row>
    <row r="5" spans="1:32" ht="14.25" customHeight="1" x14ac:dyDescent="0.25">
      <c r="B5" s="10"/>
    </row>
    <row r="6" spans="1:32" s="16" customFormat="1" ht="14.25" customHeight="1" x14ac:dyDescent="0.25">
      <c r="A6" s="15"/>
      <c r="B6" s="85" t="s">
        <v>24</v>
      </c>
      <c r="C6" s="27" t="s">
        <v>2</v>
      </c>
      <c r="D6" s="27" t="s">
        <v>42</v>
      </c>
      <c r="E6" s="27" t="s">
        <v>43</v>
      </c>
      <c r="F6" s="27" t="s">
        <v>45</v>
      </c>
      <c r="G6" s="28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</row>
    <row r="7" spans="1:32" ht="14.25" customHeight="1" x14ac:dyDescent="0.25">
      <c r="B7" s="65" t="s">
        <v>242</v>
      </c>
      <c r="C7" s="66">
        <v>73528.735000000001</v>
      </c>
      <c r="D7" s="66">
        <v>73744.375</v>
      </c>
      <c r="E7" s="66">
        <v>73833.438999999998</v>
      </c>
      <c r="F7" s="66">
        <v>74582.095000000001</v>
      </c>
      <c r="G7" s="66">
        <v>74749.013000000006</v>
      </c>
      <c r="H7" s="66">
        <v>74408.188999999998</v>
      </c>
      <c r="I7" s="66">
        <v>76718.078999999998</v>
      </c>
      <c r="J7" s="66">
        <v>78532.350000000006</v>
      </c>
      <c r="K7" s="66">
        <v>79681.986000000004</v>
      </c>
      <c r="L7" s="66">
        <v>80965.122999999992</v>
      </c>
      <c r="M7" s="66">
        <v>82253.301999999996</v>
      </c>
      <c r="N7" s="66">
        <v>83920.966000000015</v>
      </c>
      <c r="O7" s="66">
        <v>85301.919000000009</v>
      </c>
      <c r="P7" s="66">
        <v>99198.527000000002</v>
      </c>
      <c r="Q7" s="66">
        <v>97327.507000000012</v>
      </c>
      <c r="R7" s="66">
        <v>97979.061999999991</v>
      </c>
      <c r="S7" s="66">
        <v>98051.383000000002</v>
      </c>
      <c r="T7" s="66">
        <v>97755.426000000007</v>
      </c>
      <c r="U7" s="66">
        <v>97587.351999999984</v>
      </c>
      <c r="V7" s="107">
        <v>99075.395000000004</v>
      </c>
      <c r="W7" s="107">
        <v>99662.903999999995</v>
      </c>
      <c r="X7" s="107">
        <v>100948.56</v>
      </c>
      <c r="Y7" s="107">
        <v>101505.55100000001</v>
      </c>
      <c r="Z7" s="66">
        <v>102314.72</v>
      </c>
      <c r="AA7" s="66">
        <v>102391.15900000001</v>
      </c>
      <c r="AB7" s="66">
        <v>102450.40699999998</v>
      </c>
      <c r="AC7" s="66">
        <v>102949.905</v>
      </c>
      <c r="AD7" s="66">
        <v>103017.61499999999</v>
      </c>
      <c r="AE7" s="66">
        <v>103699.48300000001</v>
      </c>
      <c r="AF7" s="66">
        <v>105131.319</v>
      </c>
    </row>
    <row r="8" spans="1:32" ht="14.25" customHeight="1" x14ac:dyDescent="0.25">
      <c r="B8" s="46" t="s">
        <v>17</v>
      </c>
      <c r="C8" s="47">
        <v>41022.518000000004</v>
      </c>
      <c r="D8" s="47">
        <v>41714.184000000001</v>
      </c>
      <c r="E8" s="47">
        <v>42299.51</v>
      </c>
      <c r="F8" s="47">
        <v>43174.079000000005</v>
      </c>
      <c r="G8" s="47">
        <v>43725.185000000005</v>
      </c>
      <c r="H8" s="47">
        <v>43116.962999999996</v>
      </c>
      <c r="I8" s="47">
        <v>43960.978999999999</v>
      </c>
      <c r="J8" s="47">
        <v>44869.834000000003</v>
      </c>
      <c r="K8" s="47">
        <v>46013.227999999996</v>
      </c>
      <c r="L8" s="47">
        <v>47093.381000000001</v>
      </c>
      <c r="M8" s="47">
        <v>48089.858</v>
      </c>
      <c r="N8" s="47">
        <v>49633.652000000002</v>
      </c>
      <c r="O8" s="47">
        <v>50902.962000000007</v>
      </c>
      <c r="P8" s="47">
        <v>56934.359000000004</v>
      </c>
      <c r="Q8" s="47">
        <v>57453.802000000003</v>
      </c>
      <c r="R8" s="47">
        <v>58673.189999999995</v>
      </c>
      <c r="S8" s="47">
        <v>58755.405999999995</v>
      </c>
      <c r="T8" s="47">
        <v>59684.908000000003</v>
      </c>
      <c r="U8" s="47">
        <v>60423.979999999996</v>
      </c>
      <c r="V8" s="105">
        <v>61808.127999999997</v>
      </c>
      <c r="W8" s="105">
        <v>62608.356999999996</v>
      </c>
      <c r="X8" s="105">
        <v>63971.17</v>
      </c>
      <c r="Y8" s="105">
        <v>65027.361000000004</v>
      </c>
      <c r="Z8" s="140">
        <v>66498.441999999995</v>
      </c>
      <c r="AA8" s="140">
        <v>67417.584000000003</v>
      </c>
      <c r="AB8" s="140">
        <v>68467.761999999988</v>
      </c>
      <c r="AC8" s="140">
        <v>69765.224000000002</v>
      </c>
      <c r="AD8" s="140">
        <v>70817.545999999988</v>
      </c>
      <c r="AE8" s="47">
        <v>72100.320000000007</v>
      </c>
      <c r="AF8" s="47">
        <v>73217.709000000003</v>
      </c>
    </row>
    <row r="9" spans="1:32" ht="14.25" customHeight="1" x14ac:dyDescent="0.25">
      <c r="B9" s="48" t="s">
        <v>173</v>
      </c>
      <c r="C9" s="47">
        <v>31401.629000000004</v>
      </c>
      <c r="D9" s="47">
        <v>31746.168000000001</v>
      </c>
      <c r="E9" s="47">
        <v>31982.692000000006</v>
      </c>
      <c r="F9" s="47">
        <v>32230.108000000007</v>
      </c>
      <c r="G9" s="47">
        <v>32521.701000000008</v>
      </c>
      <c r="H9" s="47">
        <v>32259.034</v>
      </c>
      <c r="I9" s="47">
        <v>32685.447999999997</v>
      </c>
      <c r="J9" s="47">
        <v>33323.527000000002</v>
      </c>
      <c r="K9" s="47">
        <v>33989.547999999995</v>
      </c>
      <c r="L9" s="47">
        <v>34539.565999999999</v>
      </c>
      <c r="M9" s="47">
        <v>35203.733</v>
      </c>
      <c r="N9" s="47">
        <v>35764.887000000002</v>
      </c>
      <c r="O9" s="47">
        <v>36535.856000000007</v>
      </c>
      <c r="P9" s="47">
        <v>41522.065999999999</v>
      </c>
      <c r="Q9" s="47">
        <v>41711.789000000004</v>
      </c>
      <c r="R9" s="47">
        <v>42377.010999999991</v>
      </c>
      <c r="S9" s="47">
        <v>42448.157999999996</v>
      </c>
      <c r="T9" s="47">
        <v>42916.372000000003</v>
      </c>
      <c r="U9" s="47">
        <v>43467.467999999993</v>
      </c>
      <c r="V9" s="105">
        <v>44159.402999999991</v>
      </c>
      <c r="W9" s="105">
        <v>44805.384999999995</v>
      </c>
      <c r="X9" s="105">
        <v>45652.487999999998</v>
      </c>
      <c r="Y9" s="105">
        <v>46627.451000000001</v>
      </c>
      <c r="Z9" s="140">
        <v>47518.608</v>
      </c>
      <c r="AA9" s="140">
        <v>48192.781000000003</v>
      </c>
      <c r="AB9" s="140">
        <v>48882.198999999986</v>
      </c>
      <c r="AC9" s="140">
        <v>49889.853999999999</v>
      </c>
      <c r="AD9" s="140">
        <v>50819.776999999987</v>
      </c>
      <c r="AE9" s="47">
        <v>51646.743000000009</v>
      </c>
      <c r="AF9" s="47">
        <v>52433.222000000009</v>
      </c>
    </row>
    <row r="10" spans="1:32" ht="14.25" customHeight="1" x14ac:dyDescent="0.25">
      <c r="B10" s="48" t="s">
        <v>18</v>
      </c>
      <c r="C10" s="47">
        <v>8684.2150000000001</v>
      </c>
      <c r="D10" s="47">
        <v>9125.5190000000002</v>
      </c>
      <c r="E10" s="47">
        <v>9478.8040000000001</v>
      </c>
      <c r="F10" s="47">
        <v>10098.779999999999</v>
      </c>
      <c r="G10" s="47">
        <v>10414.876</v>
      </c>
      <c r="H10" s="47">
        <v>9870.1869999999999</v>
      </c>
      <c r="I10" s="47">
        <v>10271.48</v>
      </c>
      <c r="J10" s="47">
        <v>10451.658000000001</v>
      </c>
      <c r="K10" s="47">
        <v>10691.877</v>
      </c>
      <c r="L10" s="47">
        <v>11182.016000000001</v>
      </c>
      <c r="M10" s="47">
        <v>11481.298000000003</v>
      </c>
      <c r="N10" s="47">
        <v>12466.974000000002</v>
      </c>
      <c r="O10" s="47">
        <v>12953.982</v>
      </c>
      <c r="P10" s="47">
        <v>13789.725999999999</v>
      </c>
      <c r="Q10" s="47">
        <v>14209.669</v>
      </c>
      <c r="R10" s="47">
        <v>14725.971999999998</v>
      </c>
      <c r="S10" s="47">
        <v>14973.703</v>
      </c>
      <c r="T10" s="47">
        <v>15437.347</v>
      </c>
      <c r="U10" s="47">
        <v>15620.477999999999</v>
      </c>
      <c r="V10" s="105">
        <v>15905.391</v>
      </c>
      <c r="W10" s="105">
        <v>16019.619000000001</v>
      </c>
      <c r="X10" s="105">
        <v>16561.651999999998</v>
      </c>
      <c r="Y10" s="105">
        <v>16844.513000000003</v>
      </c>
      <c r="Z10" s="140">
        <v>17421.626999999997</v>
      </c>
      <c r="AA10" s="140">
        <v>17668.565999999999</v>
      </c>
      <c r="AB10" s="140">
        <v>18029.810999999998</v>
      </c>
      <c r="AC10" s="140">
        <v>18588.178</v>
      </c>
      <c r="AD10" s="140">
        <v>18930.573</v>
      </c>
      <c r="AE10" s="47">
        <v>19383.606999999996</v>
      </c>
      <c r="AF10" s="47">
        <v>19769.994999999995</v>
      </c>
    </row>
    <row r="11" spans="1:32" ht="14.25" customHeight="1" x14ac:dyDescent="0.25">
      <c r="B11" s="48" t="s">
        <v>184</v>
      </c>
      <c r="C11" s="47">
        <v>936.67399999999998</v>
      </c>
      <c r="D11" s="47">
        <v>842.49700000000007</v>
      </c>
      <c r="E11" s="47">
        <v>838.01400000000012</v>
      </c>
      <c r="F11" s="47">
        <v>845.19100000000003</v>
      </c>
      <c r="G11" s="47">
        <v>788.60799999999995</v>
      </c>
      <c r="H11" s="47">
        <v>987.74199999999996</v>
      </c>
      <c r="I11" s="47">
        <v>1004.051</v>
      </c>
      <c r="J11" s="47">
        <v>1094.6489999999999</v>
      </c>
      <c r="K11" s="47">
        <v>1331.8029999999999</v>
      </c>
      <c r="L11" s="47">
        <v>1371.799</v>
      </c>
      <c r="M11" s="47">
        <v>1404.827</v>
      </c>
      <c r="N11" s="47">
        <v>1401.7909999999999</v>
      </c>
      <c r="O11" s="47">
        <v>1413.124</v>
      </c>
      <c r="P11" s="47">
        <v>1622.567</v>
      </c>
      <c r="Q11" s="47">
        <v>1532.3440000000001</v>
      </c>
      <c r="R11" s="47">
        <v>1570.2069999999999</v>
      </c>
      <c r="S11" s="47">
        <v>1333.5450000000001</v>
      </c>
      <c r="T11" s="47">
        <v>1331.1889999999999</v>
      </c>
      <c r="U11" s="47">
        <v>1336.0340000000001</v>
      </c>
      <c r="V11" s="105">
        <v>1743.3340000000001</v>
      </c>
      <c r="W11" s="105">
        <v>1783.3529999999998</v>
      </c>
      <c r="X11" s="105">
        <v>1757.03</v>
      </c>
      <c r="Y11" s="105">
        <v>1555.3969999999999</v>
      </c>
      <c r="Z11" s="140">
        <v>1558.2069999999999</v>
      </c>
      <c r="AA11" s="140">
        <v>1556.2370000000001</v>
      </c>
      <c r="AB11" s="140">
        <v>1555.752</v>
      </c>
      <c r="AC11" s="140">
        <v>1287.192</v>
      </c>
      <c r="AD11" s="140">
        <v>1067.1959999999999</v>
      </c>
      <c r="AE11" s="47">
        <v>1069.97</v>
      </c>
      <c r="AF11" s="47">
        <v>1014.4920000000001</v>
      </c>
    </row>
    <row r="12" spans="1:32" ht="14.25" customHeight="1" x14ac:dyDescent="0.25">
      <c r="B12" s="46" t="s">
        <v>19</v>
      </c>
      <c r="C12" s="47">
        <v>32506.217000000001</v>
      </c>
      <c r="D12" s="47">
        <v>32030.191000000003</v>
      </c>
      <c r="E12" s="47">
        <v>31533.929</v>
      </c>
      <c r="F12" s="47">
        <v>31408.016</v>
      </c>
      <c r="G12" s="47">
        <v>31023.828000000001</v>
      </c>
      <c r="H12" s="47">
        <v>31291.226000000002</v>
      </c>
      <c r="I12" s="47">
        <v>32757.100000000002</v>
      </c>
      <c r="J12" s="47">
        <v>33662.515999999996</v>
      </c>
      <c r="K12" s="47">
        <v>33668.758000000002</v>
      </c>
      <c r="L12" s="47">
        <v>33871.741999999991</v>
      </c>
      <c r="M12" s="47">
        <v>34163.443999999996</v>
      </c>
      <c r="N12" s="47">
        <v>34287.314000000006</v>
      </c>
      <c r="O12" s="47">
        <v>34398.957000000002</v>
      </c>
      <c r="P12" s="47">
        <v>42264.167999999998</v>
      </c>
      <c r="Q12" s="47">
        <v>39873.705000000002</v>
      </c>
      <c r="R12" s="47">
        <v>39305.871999999996</v>
      </c>
      <c r="S12" s="47">
        <v>39295.976999999999</v>
      </c>
      <c r="T12" s="47">
        <v>38070.518000000004</v>
      </c>
      <c r="U12" s="47">
        <v>37163.371999999996</v>
      </c>
      <c r="V12" s="105">
        <v>37267.267000000007</v>
      </c>
      <c r="W12" s="105">
        <v>37054.546999999999</v>
      </c>
      <c r="X12" s="105">
        <v>36977.389999999992</v>
      </c>
      <c r="Y12" s="105">
        <v>36478.189999999995</v>
      </c>
      <c r="Z12" s="140">
        <v>35816.277999999998</v>
      </c>
      <c r="AA12" s="140">
        <v>34973.575000000004</v>
      </c>
      <c r="AB12" s="140">
        <v>33982.644999999997</v>
      </c>
      <c r="AC12" s="140">
        <v>33184.681000000004</v>
      </c>
      <c r="AD12" s="140">
        <v>32200.069</v>
      </c>
      <c r="AE12" s="47">
        <v>31599.163000000004</v>
      </c>
      <c r="AF12" s="47">
        <v>31913.61</v>
      </c>
    </row>
    <row r="13" spans="1:32" ht="14.25" customHeight="1" x14ac:dyDescent="0.25">
      <c r="B13" s="65" t="s">
        <v>264</v>
      </c>
      <c r="C13" s="67">
        <v>0.32235576666882321</v>
      </c>
      <c r="D13" s="67">
        <v>0.32296266405076746</v>
      </c>
      <c r="E13" s="67">
        <v>0.3233290604327862</v>
      </c>
      <c r="F13" s="67">
        <v>0.32902861758733143</v>
      </c>
      <c r="G13" s="67">
        <v>0.33034068372877196</v>
      </c>
      <c r="H13" s="67">
        <v>0.3300804657420674</v>
      </c>
      <c r="I13" s="67">
        <v>0.33604149760871055</v>
      </c>
      <c r="J13" s="67">
        <v>0.33551158842343043</v>
      </c>
      <c r="K13" s="67">
        <v>0.33123780757862692</v>
      </c>
      <c r="L13" s="67">
        <v>0.329988140782635</v>
      </c>
      <c r="M13" s="67">
        <v>0.32997129521045276</v>
      </c>
      <c r="N13" s="67">
        <v>0.3294750813722826</v>
      </c>
      <c r="O13" s="67">
        <v>0.33027867152888402</v>
      </c>
      <c r="P13" s="67">
        <v>0.38244296776001474</v>
      </c>
      <c r="Q13" s="67">
        <v>0.37316033530309883</v>
      </c>
      <c r="R13" s="67">
        <v>0.38882434171940516</v>
      </c>
      <c r="S13" s="67">
        <v>0.39038521570845908</v>
      </c>
      <c r="T13" s="67">
        <v>0.38865651766088788</v>
      </c>
      <c r="U13" s="67">
        <v>0.38575386816303225</v>
      </c>
      <c r="V13" s="67">
        <v>0.38656803651279059</v>
      </c>
      <c r="W13" s="67">
        <v>0.38603821419835299</v>
      </c>
      <c r="X13" s="67">
        <v>0.3880495307566641</v>
      </c>
      <c r="Y13" s="67">
        <v>0.38604075901974649</v>
      </c>
      <c r="Z13" s="67">
        <v>0.38842731932849733</v>
      </c>
      <c r="AA13" s="67">
        <v>0.38786524344954482</v>
      </c>
      <c r="AB13" s="67">
        <v>0.38444498395364157</v>
      </c>
      <c r="AC13" s="67">
        <v>0.38208124451699454</v>
      </c>
      <c r="AD13" s="67">
        <v>0.38120569701754325</v>
      </c>
      <c r="AE13" s="67">
        <v>0.37910948273982142</v>
      </c>
      <c r="AF13" s="67">
        <v>0.37893991514496805</v>
      </c>
    </row>
    <row r="14" spans="1:32" ht="14.25" customHeight="1" x14ac:dyDescent="0.25">
      <c r="B14" s="46" t="s">
        <v>17</v>
      </c>
      <c r="C14" s="49">
        <v>0.40481798168860728</v>
      </c>
      <c r="D14" s="49">
        <v>0.39992496350445861</v>
      </c>
      <c r="E14" s="49">
        <v>0.39711832956463988</v>
      </c>
      <c r="F14" s="49">
        <v>0.39383938503224614</v>
      </c>
      <c r="G14" s="49">
        <v>0.39048800831594893</v>
      </c>
      <c r="H14" s="49">
        <v>0.3891371853088858</v>
      </c>
      <c r="I14" s="49">
        <v>0.38316146913665622</v>
      </c>
      <c r="J14" s="49">
        <v>0.37707697953751046</v>
      </c>
      <c r="K14" s="49">
        <v>0.37049795143338871</v>
      </c>
      <c r="L14" s="49">
        <v>0.36838548437605811</v>
      </c>
      <c r="M14" s="49">
        <v>0.36809303324346371</v>
      </c>
      <c r="N14" s="49">
        <v>0.36651248921810375</v>
      </c>
      <c r="O14" s="49">
        <v>0.36718679099517926</v>
      </c>
      <c r="P14" s="49">
        <v>0.40893501500183876</v>
      </c>
      <c r="Q14" s="49">
        <v>0.40231056491182965</v>
      </c>
      <c r="R14" s="49">
        <v>0.41889049287865265</v>
      </c>
      <c r="S14" s="49">
        <v>0.41909129210348517</v>
      </c>
      <c r="T14" s="49">
        <v>0.41858599001016711</v>
      </c>
      <c r="U14" s="49">
        <v>0.41581486262397693</v>
      </c>
      <c r="V14" s="49">
        <v>0.41527693780548025</v>
      </c>
      <c r="W14" s="49">
        <v>0.41450326389004383</v>
      </c>
      <c r="X14" s="49">
        <v>0.41632084803415714</v>
      </c>
      <c r="Y14" s="49">
        <v>0.41239117002139647</v>
      </c>
      <c r="Z14" s="141">
        <v>0.41255519109638139</v>
      </c>
      <c r="AA14" s="141">
        <v>0.41194761784067185</v>
      </c>
      <c r="AB14" s="141">
        <v>0.4074806901580883</v>
      </c>
      <c r="AC14" s="141">
        <v>0.40408140075959181</v>
      </c>
      <c r="AD14" s="141">
        <v>0.40298850974618694</v>
      </c>
      <c r="AE14" s="49">
        <v>0.40088352780564734</v>
      </c>
      <c r="AF14" s="49">
        <v>0.39879347382206159</v>
      </c>
    </row>
    <row r="15" spans="1:32" ht="14.25" customHeight="1" x14ac:dyDescent="0.25">
      <c r="B15" s="46" t="s">
        <v>19</v>
      </c>
      <c r="C15" s="49">
        <v>0.25643425912325091</v>
      </c>
      <c r="D15" s="49">
        <v>0.25824031839398215</v>
      </c>
      <c r="E15" s="49">
        <v>0.25881909120364066</v>
      </c>
      <c r="F15" s="49">
        <v>0.26832988278548831</v>
      </c>
      <c r="G15" s="49">
        <v>0.27141708455613789</v>
      </c>
      <c r="H15" s="49">
        <v>0.27267351918639915</v>
      </c>
      <c r="I15" s="49">
        <v>0.28843812127882101</v>
      </c>
      <c r="J15" s="49">
        <v>0.29253019918270773</v>
      </c>
      <c r="K15" s="49">
        <v>0.28933672510014602</v>
      </c>
      <c r="L15" s="49">
        <v>0.2882291842475016</v>
      </c>
      <c r="M15" s="49">
        <v>0.28844653208997945</v>
      </c>
      <c r="N15" s="49">
        <v>0.28742903126003311</v>
      </c>
      <c r="O15" s="49">
        <v>0.28751344249680499</v>
      </c>
      <c r="P15" s="49">
        <v>0.35174619352608477</v>
      </c>
      <c r="Q15" s="49">
        <v>0.33788422879078633</v>
      </c>
      <c r="R15" s="49">
        <v>0.35119646330625198</v>
      </c>
      <c r="S15" s="49">
        <v>0.35411809641766567</v>
      </c>
      <c r="T15" s="49">
        <v>0.34948108594073701</v>
      </c>
      <c r="U15" s="49">
        <v>0.34518027075839203</v>
      </c>
      <c r="V15" s="49">
        <v>0.3468047854343741</v>
      </c>
      <c r="W15" s="49">
        <v>0.3459027073707881</v>
      </c>
      <c r="X15" s="49">
        <v>0.34725395004127946</v>
      </c>
      <c r="Y15" s="49">
        <v>0.3465654001976794</v>
      </c>
      <c r="Z15" s="141">
        <v>0.35038132581421522</v>
      </c>
      <c r="AA15" s="141">
        <v>0.34858296869338257</v>
      </c>
      <c r="AB15" s="141">
        <v>0.34513422086387463</v>
      </c>
      <c r="AC15" s="141">
        <v>0.34283943537950196</v>
      </c>
      <c r="AD15" s="141">
        <v>0.34070321840055839</v>
      </c>
      <c r="AE15" s="49">
        <v>0.33730650356226988</v>
      </c>
      <c r="AF15" s="49">
        <v>0.34020213343792627</v>
      </c>
    </row>
    <row r="16" spans="1:32" ht="14.25" customHeight="1" x14ac:dyDescent="0.25">
      <c r="B16" s="65" t="s">
        <v>20</v>
      </c>
      <c r="C16" s="68">
        <v>29.463509841109019</v>
      </c>
      <c r="D16" s="68">
        <v>28.705585828039602</v>
      </c>
      <c r="E16" s="68">
        <v>29.437161626184004</v>
      </c>
      <c r="F16" s="68">
        <v>29.764926247214717</v>
      </c>
      <c r="G16" s="68">
        <v>28.951582951758294</v>
      </c>
      <c r="H16" s="68">
        <v>27.948771740441646</v>
      </c>
      <c r="I16" s="68">
        <v>28.510714086249735</v>
      </c>
      <c r="J16" s="68">
        <v>29.063641085388365</v>
      </c>
      <c r="K16" s="68">
        <v>27.388887601945118</v>
      </c>
      <c r="L16" s="68">
        <v>26.763598734916119</v>
      </c>
      <c r="M16" s="68">
        <v>27.83248955451705</v>
      </c>
      <c r="N16" s="68">
        <v>28.234424104173552</v>
      </c>
      <c r="O16" s="68">
        <v>27.11394482548322</v>
      </c>
      <c r="P16" s="68">
        <v>25.021581375372538</v>
      </c>
      <c r="Q16" s="68">
        <v>26.062661642894302</v>
      </c>
      <c r="R16" s="68">
        <v>27.003630826661464</v>
      </c>
      <c r="S16" s="68">
        <v>27.100430552879285</v>
      </c>
      <c r="T16" s="68">
        <v>27.854600657025255</v>
      </c>
      <c r="U16" s="68">
        <v>28.905189387868717</v>
      </c>
      <c r="V16" s="108">
        <v>29.110345282351073</v>
      </c>
      <c r="W16" s="108">
        <v>29.196895815207373</v>
      </c>
      <c r="X16" s="108">
        <v>29.603831581589301</v>
      </c>
      <c r="Y16" s="108">
        <v>30.327407542565414</v>
      </c>
      <c r="Z16" s="68">
        <v>30.102062800006625</v>
      </c>
      <c r="AA16" s="68">
        <v>30.208767531003598</v>
      </c>
      <c r="AB16" s="68">
        <v>31.100687802171866</v>
      </c>
      <c r="AC16" s="68">
        <v>31.51995645564806</v>
      </c>
      <c r="AD16" s="68">
        <v>31.839053207831586</v>
      </c>
      <c r="AE16" s="205">
        <v>31.916662630791425</v>
      </c>
      <c r="AF16" s="205">
        <v>32.501268627147269</v>
      </c>
    </row>
    <row r="17" spans="2:88" ht="14.25" customHeight="1" x14ac:dyDescent="0.25">
      <c r="B17" s="46" t="s">
        <v>201</v>
      </c>
      <c r="C17" s="50">
        <v>53.1853780234865</v>
      </c>
      <c r="D17" s="50">
        <v>51.238466132478017</v>
      </c>
      <c r="E17" s="50">
        <v>52.393919386247887</v>
      </c>
      <c r="F17" s="50">
        <v>52.512010948785417</v>
      </c>
      <c r="G17" s="50">
        <v>51.286749755426165</v>
      </c>
      <c r="H17" s="50">
        <v>49.907384942076682</v>
      </c>
      <c r="I17" s="50">
        <v>50.620076766345015</v>
      </c>
      <c r="J17" s="50">
        <v>50.960763037293042</v>
      </c>
      <c r="K17" s="50">
        <v>49.693403049577022</v>
      </c>
      <c r="L17" s="50">
        <v>48.015454226331592</v>
      </c>
      <c r="M17" s="50">
        <v>50.343696436480876</v>
      </c>
      <c r="N17" s="50">
        <v>50.657569769565818</v>
      </c>
      <c r="O17" s="50">
        <v>48.818543228698331</v>
      </c>
      <c r="P17" s="50">
        <v>46.146332127104664</v>
      </c>
      <c r="Q17" s="50">
        <v>46.765950398748281</v>
      </c>
      <c r="R17" s="50">
        <v>47.470361443874793</v>
      </c>
      <c r="S17" s="50">
        <v>47.926279446022299</v>
      </c>
      <c r="T17" s="50">
        <v>50.014887513601714</v>
      </c>
      <c r="U17" s="50">
        <v>51.222158639813358</v>
      </c>
      <c r="V17" s="106">
        <v>51.292713525037151</v>
      </c>
      <c r="W17" s="106">
        <v>51.192417372714168</v>
      </c>
      <c r="X17" s="106">
        <v>51.844038363477345</v>
      </c>
      <c r="Y17" s="106">
        <v>53.018966244892795</v>
      </c>
      <c r="Z17" s="142">
        <v>52.134559441041205</v>
      </c>
      <c r="AA17" s="142">
        <v>52.227143272004419</v>
      </c>
      <c r="AB17" s="142">
        <v>53.452560913173897</v>
      </c>
      <c r="AC17" s="142">
        <v>53.481510383659078</v>
      </c>
      <c r="AD17" s="142">
        <v>52.912320365199058</v>
      </c>
      <c r="AE17" s="50">
        <v>52.637575197281912</v>
      </c>
      <c r="AF17" s="50">
        <v>53.902996904059648</v>
      </c>
    </row>
    <row r="18" spans="2:88" ht="14.25" customHeight="1" x14ac:dyDescent="0.25">
      <c r="B18" s="46" t="s">
        <v>21</v>
      </c>
      <c r="C18" s="50">
        <v>12.060391261213461</v>
      </c>
      <c r="D18" s="50">
        <v>12.303830590433193</v>
      </c>
      <c r="E18" s="50">
        <v>12.709098111972011</v>
      </c>
      <c r="F18" s="50">
        <v>13.185261451164855</v>
      </c>
      <c r="G18" s="50">
        <v>12.532226768643801</v>
      </c>
      <c r="H18" s="50">
        <v>12.143744052491522</v>
      </c>
      <c r="I18" s="50">
        <v>13.371021680287136</v>
      </c>
      <c r="J18" s="50">
        <v>13.409411374964918</v>
      </c>
      <c r="K18" s="50">
        <v>12.089315153192087</v>
      </c>
      <c r="L18" s="50">
        <v>12.096404634173167</v>
      </c>
      <c r="M18" s="50">
        <v>12.440982291973869</v>
      </c>
      <c r="N18" s="50">
        <v>13.00154049661972</v>
      </c>
      <c r="O18" s="50">
        <v>12.439296783737698</v>
      </c>
      <c r="P18" s="50">
        <v>11.461964537744258</v>
      </c>
      <c r="Q18" s="50">
        <v>12.319653194639068</v>
      </c>
      <c r="R18" s="50">
        <v>12.905998511256238</v>
      </c>
      <c r="S18" s="50">
        <v>12.801323321890093</v>
      </c>
      <c r="T18" s="50">
        <v>12.321525682673558</v>
      </c>
      <c r="U18" s="50">
        <v>12.911024063620388</v>
      </c>
      <c r="V18" s="106">
        <v>13.446869618967044</v>
      </c>
      <c r="W18" s="106">
        <v>13.549249053014121</v>
      </c>
      <c r="X18" s="106">
        <v>13.48738960292763</v>
      </c>
      <c r="Y18" s="106">
        <v>13.389550175340382</v>
      </c>
      <c r="Z18" s="142">
        <v>13.385624269947863</v>
      </c>
      <c r="AA18" s="142">
        <v>12.578112075129731</v>
      </c>
      <c r="AB18" s="142">
        <v>12.968956572778071</v>
      </c>
      <c r="AC18" s="142">
        <v>13.526286676214532</v>
      </c>
      <c r="AD18" s="142">
        <v>14.201555763160448</v>
      </c>
      <c r="AE18" s="50">
        <v>13.833931624172031</v>
      </c>
      <c r="AF18" s="50">
        <v>13.885343741487873</v>
      </c>
    </row>
    <row r="19" spans="2:88" ht="14.25" customHeight="1" x14ac:dyDescent="0.25">
      <c r="B19" s="46" t="s">
        <v>22</v>
      </c>
      <c r="C19" s="50">
        <v>2.8822765980487404</v>
      </c>
      <c r="D19" s="50">
        <v>2.8942330072871241</v>
      </c>
      <c r="E19" s="50">
        <v>3.0257101770459767</v>
      </c>
      <c r="F19" s="50">
        <v>3.0256540857309422</v>
      </c>
      <c r="G19" s="50">
        <v>3.0028649941243493</v>
      </c>
      <c r="H19" s="50">
        <v>2.9093830381412715</v>
      </c>
      <c r="I19" s="50">
        <v>2.9053827858316867</v>
      </c>
      <c r="J19" s="50">
        <v>3.1077121936563095</v>
      </c>
      <c r="K19" s="50">
        <v>2.9791819919019287</v>
      </c>
      <c r="L19" s="50">
        <v>2.7672278585730639</v>
      </c>
      <c r="M19" s="50">
        <v>2.8426361893120156</v>
      </c>
      <c r="N19" s="50">
        <v>3.074371404696576</v>
      </c>
      <c r="O19" s="50">
        <v>3.1118213440984124</v>
      </c>
      <c r="P19" s="50">
        <v>2.7448385839113953</v>
      </c>
      <c r="Q19" s="50">
        <v>2.8946974534576246</v>
      </c>
      <c r="R19" s="50">
        <v>3.3258008332418143</v>
      </c>
      <c r="S19" s="50">
        <v>3.1981011037329878</v>
      </c>
      <c r="T19" s="50">
        <v>2.9972463853879643</v>
      </c>
      <c r="U19" s="50">
        <v>3.3154801002382612</v>
      </c>
      <c r="V19" s="106">
        <v>3.098669863211954</v>
      </c>
      <c r="W19" s="106">
        <v>3.1018877679304961</v>
      </c>
      <c r="X19" s="106">
        <v>3.252225460767086</v>
      </c>
      <c r="Y19" s="106">
        <v>3.2153420972295703</v>
      </c>
      <c r="Z19" s="142">
        <v>3.1597683787312949</v>
      </c>
      <c r="AA19" s="142">
        <v>3.1936349392341694</v>
      </c>
      <c r="AB19" s="142">
        <v>3.1939296706127078</v>
      </c>
      <c r="AC19" s="142">
        <v>3.0133413307478443</v>
      </c>
      <c r="AD19" s="142">
        <v>3.3235900868339705</v>
      </c>
      <c r="AE19" s="50">
        <v>3.481128890569543</v>
      </c>
      <c r="AF19" s="50">
        <v>3.2848336880997855</v>
      </c>
    </row>
    <row r="20" spans="2:88" ht="14.25" customHeight="1" x14ac:dyDescent="0.25">
      <c r="B20" s="65" t="s">
        <v>265</v>
      </c>
      <c r="C20" s="67">
        <v>3.1990109978551527E-2</v>
      </c>
      <c r="D20" s="67">
        <v>3.3562422214689504E-2</v>
      </c>
      <c r="E20" s="67">
        <v>3.4364789494128446E-2</v>
      </c>
      <c r="F20" s="67">
        <v>3.2813558513172386E-2</v>
      </c>
      <c r="G20" s="67">
        <v>3.0888687063033826E-2</v>
      </c>
      <c r="H20" s="67">
        <v>3.3642610901515262E-2</v>
      </c>
      <c r="I20" s="67">
        <v>3.1036914085701427E-2</v>
      </c>
      <c r="J20" s="67">
        <v>2.9248522783943642E-2</v>
      </c>
      <c r="K20" s="67">
        <v>2.8824566631852597E-2</v>
      </c>
      <c r="L20" s="67">
        <v>2.9200109263859086E-2</v>
      </c>
      <c r="M20" s="67">
        <v>2.7652432610357006E-2</v>
      </c>
      <c r="N20" s="67">
        <v>2.7506159466277189E-2</v>
      </c>
      <c r="O20" s="67">
        <v>2.6274874900091227E-2</v>
      </c>
      <c r="P20" s="67">
        <v>2.5227704929911322E-2</v>
      </c>
      <c r="Q20" s="67">
        <v>2.404720198610583E-2</v>
      </c>
      <c r="R20" s="67">
        <v>2.546301816492132E-2</v>
      </c>
      <c r="S20" s="67">
        <v>2.5128752779172054E-2</v>
      </c>
      <c r="T20" s="67">
        <v>2.5307501189678384E-2</v>
      </c>
      <c r="U20" s="67">
        <v>2.3066702728771288E-2</v>
      </c>
      <c r="V20" s="67">
        <v>1.9767186655422552E-2</v>
      </c>
      <c r="W20" s="67">
        <v>2.0607151534707737E-2</v>
      </c>
      <c r="X20" s="67">
        <v>2.0127569061214805E-2</v>
      </c>
      <c r="Y20" s="67">
        <v>2.028257924631836E-2</v>
      </c>
      <c r="Z20" s="67">
        <v>1.9895044496182721E-2</v>
      </c>
      <c r="AA20" s="67">
        <v>2.0566701133570963E-2</v>
      </c>
      <c r="AB20" s="67">
        <v>2.2348387891536054E-2</v>
      </c>
      <c r="AC20" s="67">
        <v>2.1421650525412356E-2</v>
      </c>
      <c r="AD20" s="67">
        <v>2.2176789834557217E-2</v>
      </c>
      <c r="AE20" s="67">
        <v>2.0418905314806599E-2</v>
      </c>
      <c r="AF20" s="67">
        <v>1.7674909908670277E-2</v>
      </c>
    </row>
    <row r="21" spans="2:88" ht="14.25" customHeight="1" x14ac:dyDescent="0.25">
      <c r="B21" s="46" t="s">
        <v>204</v>
      </c>
      <c r="C21" s="49">
        <v>1.7362357645221749E-2</v>
      </c>
      <c r="D21" s="49">
        <v>1.7960399233067623E-2</v>
      </c>
      <c r="E21" s="49">
        <v>1.784564696574082E-2</v>
      </c>
      <c r="F21" s="49">
        <v>1.651540644477939E-2</v>
      </c>
      <c r="G21" s="49">
        <v>1.4851271587204562E-2</v>
      </c>
      <c r="H21" s="49">
        <v>1.4764701163408054E-2</v>
      </c>
      <c r="I21" s="49">
        <v>1.2155431009234488E-2</v>
      </c>
      <c r="J21" s="49">
        <v>1.1173984329056705E-2</v>
      </c>
      <c r="K21" s="49">
        <v>1.1256388167156683E-2</v>
      </c>
      <c r="L21" s="49">
        <v>1.2921615731634632E-2</v>
      </c>
      <c r="M21" s="49">
        <v>1.2197652453800343E-2</v>
      </c>
      <c r="N21" s="49">
        <v>1.2964044621044106E-2</v>
      </c>
      <c r="O21" s="49">
        <v>1.1513562976669148E-2</v>
      </c>
      <c r="P21" s="49">
        <v>1.059926707882043E-2</v>
      </c>
      <c r="Q21" s="49">
        <v>1.2444427370357331E-2</v>
      </c>
      <c r="R21" s="49">
        <v>1.052688236517184E-2</v>
      </c>
      <c r="S21" s="49">
        <v>1.086754515368051E-2</v>
      </c>
      <c r="T21" s="49">
        <v>1.0037047478783661E-2</v>
      </c>
      <c r="U21" s="49">
        <v>1.0878158200137433E-2</v>
      </c>
      <c r="V21" s="49">
        <v>9.6611576223565917E-3</v>
      </c>
      <c r="W21" s="49">
        <v>9.681572240333447E-3</v>
      </c>
      <c r="X21" s="49">
        <v>9.9304950328305969E-3</v>
      </c>
      <c r="Y21" s="49">
        <v>1.1435996732419256E-2</v>
      </c>
      <c r="Z21" s="141">
        <v>9.7827655900692683E-3</v>
      </c>
      <c r="AA21" s="141">
        <v>1.0621219624183081E-2</v>
      </c>
      <c r="AB21" s="141">
        <v>1.0722883233235577E-2</v>
      </c>
      <c r="AC21" s="141">
        <v>1.1323902503802852E-2</v>
      </c>
      <c r="AD21" s="141">
        <v>1.1803886907249489E-2</v>
      </c>
      <c r="AE21" s="49">
        <v>9.957216929525092E-3</v>
      </c>
      <c r="AF21" s="49">
        <v>1.0229303414955909E-2</v>
      </c>
    </row>
    <row r="22" spans="2:88" ht="14.25" customHeight="1" x14ac:dyDescent="0.25">
      <c r="B22" s="46" t="s">
        <v>202</v>
      </c>
      <c r="C22" s="49">
        <v>1.7070578754188898E-2</v>
      </c>
      <c r="D22" s="49">
        <v>1.7743526184889457E-2</v>
      </c>
      <c r="E22" s="49">
        <v>1.770353822229832E-2</v>
      </c>
      <c r="F22" s="49">
        <v>1.6391808680772297E-2</v>
      </c>
      <c r="G22" s="49">
        <v>1.4746232258388267E-2</v>
      </c>
      <c r="H22" s="49">
        <v>1.4775002921412443E-2</v>
      </c>
      <c r="I22" s="49">
        <v>1.2092110585672999E-2</v>
      </c>
      <c r="J22" s="49">
        <v>1.1174445299952096E-2</v>
      </c>
      <c r="K22" s="49">
        <v>1.1306971900550704E-2</v>
      </c>
      <c r="L22" s="49">
        <v>1.2939125980396355E-2</v>
      </c>
      <c r="M22" s="49">
        <v>1.2318134263581944E-2</v>
      </c>
      <c r="N22" s="49">
        <v>1.2769505443942772E-2</v>
      </c>
      <c r="O22" s="49">
        <v>1.1508101268818264E-2</v>
      </c>
      <c r="P22" s="49">
        <v>1.0267406795626793E-2</v>
      </c>
      <c r="Q22" s="49">
        <v>1.1220025902465408E-2</v>
      </c>
      <c r="R22" s="49">
        <v>1.0579033026888077E-2</v>
      </c>
      <c r="S22" s="49">
        <v>1.0453319935125898E-2</v>
      </c>
      <c r="T22" s="49">
        <v>1.007383754397871E-2</v>
      </c>
      <c r="U22" s="49">
        <v>1.0747722630348846E-2</v>
      </c>
      <c r="V22" s="49">
        <v>9.7271676268930254E-3</v>
      </c>
      <c r="W22" s="49">
        <v>9.725049881523876E-3</v>
      </c>
      <c r="X22" s="49">
        <v>9.9163552948573954E-3</v>
      </c>
      <c r="Y22" s="49">
        <v>1.0159295671939501E-2</v>
      </c>
      <c r="Z22" s="141">
        <v>9.8666666666666677E-3</v>
      </c>
      <c r="AA22" s="141">
        <v>1.0149999999999999E-2</v>
      </c>
      <c r="AB22" s="141">
        <v>1.0884963015736706E-2</v>
      </c>
      <c r="AC22" s="141">
        <v>9.8403514920980557E-3</v>
      </c>
      <c r="AD22" s="141">
        <v>1.0484829492811938E-2</v>
      </c>
      <c r="AE22" s="49">
        <v>9.9887272408948416E-3</v>
      </c>
      <c r="AF22" s="49">
        <v>1.0081460429544659E-2</v>
      </c>
    </row>
    <row r="23" spans="2:88" ht="14.25" customHeight="1" x14ac:dyDescent="0.25">
      <c r="B23" s="51" t="s">
        <v>203</v>
      </c>
      <c r="C23" s="52">
        <v>5.0104332440838749E-2</v>
      </c>
      <c r="D23" s="52">
        <v>5.0804435083872911E-2</v>
      </c>
      <c r="E23" s="52">
        <v>5.4272287589339718E-2</v>
      </c>
      <c r="F23" s="52">
        <v>5.3728250424279644E-2</v>
      </c>
      <c r="G23" s="52">
        <v>5.1000135613079922E-2</v>
      </c>
      <c r="H23" s="52">
        <v>5.4149152670065558E-2</v>
      </c>
      <c r="I23" s="52">
        <v>5.238912590408585E-2</v>
      </c>
      <c r="J23" s="52">
        <v>4.8082258809735996E-2</v>
      </c>
      <c r="K23" s="52">
        <v>4.8394019322594302E-2</v>
      </c>
      <c r="L23" s="52">
        <v>4.912885718344806E-2</v>
      </c>
      <c r="M23" s="52">
        <v>4.618699538074774E-2</v>
      </c>
      <c r="N23" s="52">
        <v>4.7138064644529798E-2</v>
      </c>
      <c r="O23" s="52">
        <v>4.6186942904470805E-2</v>
      </c>
      <c r="P23" s="52">
        <v>4.2431802727313062E-2</v>
      </c>
      <c r="Q23" s="52">
        <v>3.8952616198306339E-2</v>
      </c>
      <c r="R23" s="52">
        <v>4.29754362643473E-2</v>
      </c>
      <c r="S23" s="52">
        <v>4.0865182941779765E-2</v>
      </c>
      <c r="T23" s="52">
        <v>4.4461993402041711E-2</v>
      </c>
      <c r="U23" s="52">
        <v>3.5607235386306946E-2</v>
      </c>
      <c r="V23" s="52">
        <v>3.1783148062047149E-2</v>
      </c>
      <c r="W23" s="52">
        <v>3.1242257756090977E-2</v>
      </c>
      <c r="X23" s="52">
        <v>3.0128498521322433E-2</v>
      </c>
      <c r="Y23" s="52">
        <v>3.2540091649107539E-2</v>
      </c>
      <c r="Z23" s="143">
        <v>3.3384188318118381E-2</v>
      </c>
      <c r="AA23" s="143">
        <v>3.5902162957323271E-2</v>
      </c>
      <c r="AB23" s="143">
        <v>3.8447458496891018E-2</v>
      </c>
      <c r="AC23" s="143">
        <v>3.926502938125475E-2</v>
      </c>
      <c r="AD23" s="143">
        <v>4.1344105893810733E-2</v>
      </c>
      <c r="AE23" s="206">
        <v>3.79684609608468E-2</v>
      </c>
      <c r="AF23" s="206">
        <v>2.9378313329060629E-2</v>
      </c>
    </row>
    <row r="24" spans="2:88" ht="14.25" customHeight="1" x14ac:dyDescent="0.25">
      <c r="B24" s="46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141"/>
      <c r="AA24" s="141"/>
      <c r="AB24" s="141"/>
      <c r="AC24" s="141"/>
      <c r="AD24" s="141"/>
      <c r="AE24" s="49"/>
      <c r="AF24" s="49"/>
    </row>
    <row r="25" spans="2:88" ht="14.25" customHeight="1" x14ac:dyDescent="0.25">
      <c r="B25" s="98" t="s">
        <v>267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41"/>
      <c r="AA25" s="141"/>
      <c r="AB25" s="141"/>
      <c r="AC25" s="141"/>
      <c r="AD25" s="141"/>
      <c r="AE25" s="49"/>
      <c r="AF25" s="49"/>
    </row>
    <row r="26" spans="2:88" ht="14.25" customHeight="1" x14ac:dyDescent="0.25">
      <c r="B26" s="98" t="s">
        <v>266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141"/>
      <c r="AA26" s="141"/>
      <c r="AB26" s="141"/>
      <c r="AC26" s="141"/>
      <c r="AD26" s="141"/>
      <c r="AE26" s="49"/>
      <c r="AF26" s="49"/>
    </row>
    <row r="27" spans="2:88" ht="15" hidden="1" customHeight="1" x14ac:dyDescent="0.25">
      <c r="B27" s="98" t="s">
        <v>93</v>
      </c>
    </row>
    <row r="28" spans="2:88" ht="15" hidden="1" customHeight="1" x14ac:dyDescent="0.25"/>
    <row r="29" spans="2:88" ht="15" hidden="1" customHeight="1" x14ac:dyDescent="0.25"/>
    <row r="30" spans="2:88" ht="15" hidden="1" customHeight="1" x14ac:dyDescent="0.25"/>
    <row r="31" spans="2:88" s="9" customFormat="1" ht="15" hidden="1" customHeight="1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98"/>
      <c r="AF31" s="19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</row>
    <row r="32" spans="2:88" s="9" customFormat="1" ht="15" hidden="1" customHeight="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198"/>
      <c r="AF32" s="19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</row>
    <row r="33" spans="2:88" s="9" customFormat="1" ht="15" hidden="1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98"/>
      <c r="AF33" s="19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</row>
    <row r="34" spans="2:88" s="9" customFormat="1" ht="15" hidden="1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98"/>
      <c r="AF34" s="19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</row>
    <row r="35" spans="2:88" s="9" customFormat="1" ht="15" hidden="1" customHeight="1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98"/>
      <c r="AF35" s="19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</row>
    <row r="36" spans="2:88" s="9" customFormat="1" ht="15" hidden="1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98"/>
      <c r="AF36" s="19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</row>
    <row r="37" spans="2:88" s="9" customFormat="1" ht="15" hidden="1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98"/>
      <c r="AF37" s="19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</row>
    <row r="38" spans="2:88" s="9" customFormat="1" ht="15" hidden="1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98"/>
      <c r="AF38" s="19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</row>
    <row r="39" spans="2:88" s="9" customFormat="1" ht="15" hidden="1" customHeight="1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98"/>
      <c r="AF39" s="19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</row>
    <row r="40" spans="2:88" s="9" customFormat="1" ht="15" hidden="1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198"/>
      <c r="AF40" s="19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</row>
    <row r="41" spans="2:88" s="9" customFormat="1" ht="15" hidden="1" customHeight="1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98"/>
      <c r="AF41" s="19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</row>
    <row r="42" spans="2:88" s="9" customFormat="1" ht="15" hidden="1" customHeight="1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198"/>
      <c r="AF42" s="19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</row>
    <row r="43" spans="2:88" s="9" customFormat="1" ht="15" hidden="1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98"/>
      <c r="AF43" s="19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</row>
    <row r="44" spans="2:88" s="9" customFormat="1" ht="15" hidden="1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98"/>
      <c r="AF44" s="19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</row>
    <row r="45" spans="2:88" s="9" customFormat="1" ht="15" hidden="1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198"/>
      <c r="AF45" s="19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</row>
    <row r="46" spans="2:88" s="9" customFormat="1" ht="15" hidden="1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98"/>
      <c r="AF46" s="19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</row>
    <row r="47" spans="2:88" s="9" customFormat="1" ht="15" hidden="1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98"/>
      <c r="AF47" s="19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</row>
    <row r="48" spans="2:88" s="9" customFormat="1" ht="15" hidden="1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198"/>
      <c r="AF48" s="19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</row>
    <row r="49" spans="2:88" s="9" customFormat="1" ht="15" hidden="1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98"/>
      <c r="AF49" s="19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</row>
    <row r="50" spans="2:88" s="9" customFormat="1" ht="15" hidden="1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98"/>
      <c r="AF50" s="19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</row>
    <row r="51" spans="2:88" s="9" customFormat="1" ht="15" hidden="1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98"/>
      <c r="AF51" s="19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</row>
    <row r="52" spans="2:88" s="9" customFormat="1" ht="15" hidden="1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98"/>
      <c r="AF52" s="19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</row>
    <row r="53" spans="2:88" s="9" customFormat="1" ht="15" hidden="1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98"/>
      <c r="AF53" s="19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</row>
    <row r="54" spans="2:88" s="9" customFormat="1" ht="15" hidden="1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198"/>
      <c r="AF54" s="19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</row>
    <row r="55" spans="2:88" s="9" customFormat="1" ht="15" hidden="1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198"/>
      <c r="AF55" s="19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</row>
    <row r="56" spans="2:88" s="9" customFormat="1" ht="15" hidden="1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198"/>
      <c r="AF56" s="19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</row>
    <row r="57" spans="2:88" s="9" customFormat="1" ht="15" hidden="1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198"/>
      <c r="AF57" s="19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</row>
    <row r="58" spans="2:88" s="9" customFormat="1" ht="15" hidden="1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198"/>
      <c r="AF58" s="19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</row>
    <row r="59" spans="2:88" s="9" customFormat="1" ht="15" hidden="1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198"/>
      <c r="AF59" s="19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</row>
    <row r="60" spans="2:88" s="9" customFormat="1" ht="15" hidden="1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198"/>
      <c r="AF60" s="19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</row>
    <row r="61" spans="2:88" s="9" customFormat="1" ht="15" hidden="1" customHeight="1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198"/>
      <c r="AF61" s="19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</row>
  </sheetData>
  <pageMargins left="0.7" right="0.7" top="0.75" bottom="0.75" header="0.3" footer="0.3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16">
    <outlinePr summaryBelow="0" summaryRight="0"/>
  </sheetPr>
  <dimension ref="A1:BB60"/>
  <sheetViews>
    <sheetView showGridLines="0" zoomScaleNormal="100" workbookViewId="0">
      <pane xSplit="2" ySplit="6" topLeftCell="V7" activePane="bottomRight" state="frozen"/>
      <selection activeCell="Y16" sqref="Y16"/>
      <selection pane="topRight" activeCell="Y16" sqref="Y16"/>
      <selection pane="bottomLeft" activeCell="Y16" sqref="Y16"/>
      <selection pane="bottomRight" activeCell="AF6" sqref="AF6"/>
    </sheetView>
  </sheetViews>
  <sheetFormatPr defaultColWidth="0" defaultRowHeight="0" customHeight="1" zeroHeight="1" x14ac:dyDescent="0.25"/>
  <cols>
    <col min="1" max="1" width="2.81640625" style="9" customWidth="1"/>
    <col min="2" max="2" width="57.1796875" style="8" customWidth="1"/>
    <col min="3" max="25" width="8.81640625" style="8" customWidth="1"/>
    <col min="26" max="30" width="8.7265625" style="8" customWidth="1"/>
    <col min="31" max="32" width="8.7265625" style="198" customWidth="1"/>
    <col min="33" max="33" width="2.453125" style="8" customWidth="1"/>
    <col min="34" max="16384" width="29.453125" style="8" hidden="1"/>
  </cols>
  <sheetData>
    <row r="1" spans="1:32" s="9" customFormat="1" ht="14.25" customHeight="1" x14ac:dyDescent="0.25">
      <c r="AE1" s="203"/>
      <c r="AF1" s="203"/>
    </row>
    <row r="2" spans="1:32" s="9" customFormat="1" ht="14.25" customHeight="1" x14ac:dyDescent="0.25">
      <c r="AE2" s="203"/>
      <c r="AF2" s="203"/>
    </row>
    <row r="3" spans="1:32" s="9" customFormat="1" ht="14.25" customHeight="1" x14ac:dyDescent="0.25">
      <c r="AE3" s="203"/>
      <c r="AF3" s="203"/>
    </row>
    <row r="4" spans="1:32" ht="14.25" customHeight="1" x14ac:dyDescent="0.25">
      <c r="B4" s="12"/>
      <c r="AE4" s="207"/>
      <c r="AF4" s="207"/>
    </row>
    <row r="5" spans="1:32" ht="14.25" customHeight="1" x14ac:dyDescent="0.25">
      <c r="B5" s="13"/>
      <c r="Z5" s="144"/>
      <c r="AA5" s="144"/>
      <c r="AB5" s="144"/>
      <c r="AC5" s="144"/>
      <c r="AD5" s="144"/>
      <c r="AE5" s="208"/>
      <c r="AF5" s="208"/>
    </row>
    <row r="6" spans="1:32" s="16" customFormat="1" ht="14.25" customHeight="1" x14ac:dyDescent="0.25">
      <c r="A6" s="15"/>
      <c r="B6" s="85" t="s">
        <v>25</v>
      </c>
      <c r="C6" s="27" t="s">
        <v>2</v>
      </c>
      <c r="D6" s="27" t="s">
        <v>42</v>
      </c>
      <c r="E6" s="27" t="s">
        <v>43</v>
      </c>
      <c r="F6" s="27" t="s">
        <v>45</v>
      </c>
      <c r="G6" s="27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</row>
    <row r="7" spans="1:32" ht="14.25" customHeight="1" x14ac:dyDescent="0.25">
      <c r="B7" s="69" t="s">
        <v>243</v>
      </c>
      <c r="C7" s="70">
        <v>21465.395189999996</v>
      </c>
      <c r="D7" s="70">
        <v>20619.269999999997</v>
      </c>
      <c r="E7" s="70">
        <v>19888.224999999999</v>
      </c>
      <c r="F7" s="70">
        <v>19044.484</v>
      </c>
      <c r="G7" s="70">
        <v>18332.655000000002</v>
      </c>
      <c r="H7" s="70">
        <v>17603.48</v>
      </c>
      <c r="I7" s="70">
        <v>17000.007999999998</v>
      </c>
      <c r="J7" s="70">
        <v>16518.852999999999</v>
      </c>
      <c r="K7" s="70">
        <v>16126.636000000002</v>
      </c>
      <c r="L7" s="70">
        <v>15755.844000000001</v>
      </c>
      <c r="M7" s="70">
        <v>15170.546000000002</v>
      </c>
      <c r="N7" s="70">
        <v>14838.648999999998</v>
      </c>
      <c r="O7" s="70">
        <v>14640.387999999999</v>
      </c>
      <c r="P7" s="70">
        <v>14507.678999999998</v>
      </c>
      <c r="Q7" s="70">
        <v>14360.300999999999</v>
      </c>
      <c r="R7" s="70">
        <v>14350.814000000002</v>
      </c>
      <c r="S7" s="70">
        <v>14228.909</v>
      </c>
      <c r="T7" s="70">
        <v>14184.233</v>
      </c>
      <c r="U7" s="70">
        <v>13994.811</v>
      </c>
      <c r="V7" s="70">
        <v>13925.173999999999</v>
      </c>
      <c r="W7" s="70">
        <v>13817.632</v>
      </c>
      <c r="X7" s="70">
        <v>13734.51</v>
      </c>
      <c r="Y7" s="70">
        <v>13739.217999999999</v>
      </c>
      <c r="Z7" s="70">
        <v>13735.560000000003</v>
      </c>
      <c r="AA7" s="70">
        <v>13736.112999999999</v>
      </c>
      <c r="AB7" s="70">
        <v>13739.468999999999</v>
      </c>
      <c r="AC7" s="70">
        <v>13693.16</v>
      </c>
      <c r="AD7" s="70">
        <v>13698.594999999999</v>
      </c>
      <c r="AE7" s="70">
        <v>13667.599999999999</v>
      </c>
      <c r="AF7" s="70">
        <v>13677.97</v>
      </c>
    </row>
    <row r="8" spans="1:32" ht="14.25" customHeight="1" x14ac:dyDescent="0.25">
      <c r="B8" s="82" t="s">
        <v>0</v>
      </c>
      <c r="C8" s="83">
        <v>7386.0399999999991</v>
      </c>
      <c r="D8" s="83">
        <v>7268.0360000000001</v>
      </c>
      <c r="E8" s="83">
        <v>7120.43</v>
      </c>
      <c r="F8" s="83">
        <v>6907.7439999999997</v>
      </c>
      <c r="G8" s="83">
        <v>6740.764000000001</v>
      </c>
      <c r="H8" s="83">
        <v>6553.8459999999995</v>
      </c>
      <c r="I8" s="83">
        <v>6394.4549999999999</v>
      </c>
      <c r="J8" s="83">
        <v>6276.3729999999996</v>
      </c>
      <c r="K8" s="83">
        <v>6277.2020000000002</v>
      </c>
      <c r="L8" s="83">
        <v>6241.54</v>
      </c>
      <c r="M8" s="83">
        <v>6221.6139999999996</v>
      </c>
      <c r="N8" s="83">
        <v>6217.3049999999994</v>
      </c>
      <c r="O8" s="83">
        <v>6227.848</v>
      </c>
      <c r="P8" s="83">
        <v>6252.0360000000001</v>
      </c>
      <c r="Q8" s="83">
        <v>6312.8859999999995</v>
      </c>
      <c r="R8" s="83">
        <v>6371.857</v>
      </c>
      <c r="S8" s="83">
        <v>6406.6089999999995</v>
      </c>
      <c r="T8" s="83">
        <v>6453.2469999999994</v>
      </c>
      <c r="U8" s="83">
        <v>6524.869999999999</v>
      </c>
      <c r="V8" s="83">
        <v>6622.5829999999996</v>
      </c>
      <c r="W8" s="83">
        <v>6728.1139999999996</v>
      </c>
      <c r="X8" s="83">
        <v>6875.2280000000001</v>
      </c>
      <c r="Y8" s="83">
        <v>7025.3450000000003</v>
      </c>
      <c r="Z8" s="83">
        <v>7203.9430000000002</v>
      </c>
      <c r="AA8" s="83">
        <v>7381.3069999999998</v>
      </c>
      <c r="AB8" s="83">
        <v>7546.5470000000005</v>
      </c>
      <c r="AC8" s="83">
        <v>7743.554000000001</v>
      </c>
      <c r="AD8" s="83">
        <v>7915.6769999999997</v>
      </c>
      <c r="AE8" s="83">
        <v>8087.4239999999991</v>
      </c>
      <c r="AF8" s="83">
        <v>8283.7199999999993</v>
      </c>
    </row>
    <row r="9" spans="1:32" ht="14.25" customHeight="1" x14ac:dyDescent="0.25">
      <c r="B9" s="53" t="s">
        <v>3</v>
      </c>
      <c r="C9" s="54">
        <v>2034.453</v>
      </c>
      <c r="D9" s="54">
        <v>2170.2570000000005</v>
      </c>
      <c r="E9" s="54">
        <v>2332.3329999999996</v>
      </c>
      <c r="F9" s="54">
        <v>2477.3500000000004</v>
      </c>
      <c r="G9" s="54">
        <v>2652.3050000000007</v>
      </c>
      <c r="H9" s="54">
        <v>2862.6320000000001</v>
      </c>
      <c r="I9" s="54">
        <v>3129.7310000000002</v>
      </c>
      <c r="J9" s="54">
        <v>3377.6549999999997</v>
      </c>
      <c r="K9" s="54">
        <v>3745.8490000000002</v>
      </c>
      <c r="L9" s="54">
        <v>4046.2919999999995</v>
      </c>
      <c r="M9" s="54">
        <v>4355.9799999999996</v>
      </c>
      <c r="N9" s="54">
        <v>4608.6699999999992</v>
      </c>
      <c r="O9" s="54">
        <v>4837.6419999999998</v>
      </c>
      <c r="P9" s="54">
        <v>5048.1930000000002</v>
      </c>
      <c r="Q9" s="54">
        <v>5277.2489999999998</v>
      </c>
      <c r="R9" s="54">
        <v>5482.4229999999998</v>
      </c>
      <c r="S9" s="54">
        <v>5651.0469999999996</v>
      </c>
      <c r="T9" s="54">
        <v>5808.6659999999993</v>
      </c>
      <c r="U9" s="54">
        <v>5991.762999999999</v>
      </c>
      <c r="V9" s="54">
        <v>6174.701</v>
      </c>
      <c r="W9" s="54">
        <v>6347.8159999999998</v>
      </c>
      <c r="X9" s="54">
        <v>6547.0339999999997</v>
      </c>
      <c r="Y9" s="54">
        <v>6738.8310000000001</v>
      </c>
      <c r="Z9" s="54">
        <v>6958.3540000000003</v>
      </c>
      <c r="AA9" s="54">
        <v>7169.6040000000003</v>
      </c>
      <c r="AB9" s="54">
        <v>7370.165</v>
      </c>
      <c r="AC9" s="54">
        <v>7594.8020000000006</v>
      </c>
      <c r="AD9" s="54">
        <v>7792.2129999999997</v>
      </c>
      <c r="AE9" s="54">
        <v>7992.4249999999993</v>
      </c>
      <c r="AF9" s="54">
        <v>8204.9480000000003</v>
      </c>
    </row>
    <row r="10" spans="1:32" ht="14.25" customHeight="1" x14ac:dyDescent="0.25">
      <c r="B10" s="53" t="s">
        <v>72</v>
      </c>
      <c r="C10" s="54">
        <v>2989.5159999999996</v>
      </c>
      <c r="D10" s="54">
        <v>2870.6689999999999</v>
      </c>
      <c r="E10" s="54">
        <v>2723</v>
      </c>
      <c r="F10" s="54">
        <v>2545.3959999999997</v>
      </c>
      <c r="G10" s="54">
        <v>2374.4270000000001</v>
      </c>
      <c r="H10" s="54">
        <v>2170.4349999999995</v>
      </c>
      <c r="I10" s="54">
        <v>1925.0729999999999</v>
      </c>
      <c r="J10" s="54">
        <v>1706.5299999999997</v>
      </c>
      <c r="K10" s="54">
        <v>1474.2499999999998</v>
      </c>
      <c r="L10" s="54">
        <v>1266.6750000000002</v>
      </c>
      <c r="M10" s="54">
        <v>1074.097</v>
      </c>
      <c r="N10" s="54">
        <v>926.61800000000005</v>
      </c>
      <c r="O10" s="54">
        <v>794.35300000000007</v>
      </c>
      <c r="P10" s="54">
        <v>684.14700000000005</v>
      </c>
      <c r="Q10" s="54">
        <v>577.76300000000003</v>
      </c>
      <c r="R10" s="54">
        <v>485.29399999999998</v>
      </c>
      <c r="S10" s="54">
        <v>398.44</v>
      </c>
      <c r="T10" s="54">
        <v>331.84000000000003</v>
      </c>
      <c r="U10" s="54">
        <v>263.92800000000005</v>
      </c>
      <c r="V10" s="54">
        <v>211.80599999999998</v>
      </c>
      <c r="W10" s="54">
        <v>168.36099999999999</v>
      </c>
      <c r="X10" s="54">
        <v>136.86699999999999</v>
      </c>
      <c r="Y10" s="54">
        <v>113.495</v>
      </c>
      <c r="Z10" s="54">
        <v>90.781000000000006</v>
      </c>
      <c r="AA10" s="54">
        <v>73.975999999999985</v>
      </c>
      <c r="AB10" s="54">
        <v>57.895000000000003</v>
      </c>
      <c r="AC10" s="54">
        <v>46.359000000000002</v>
      </c>
      <c r="AD10" s="54">
        <v>36.241</v>
      </c>
      <c r="AE10" s="54">
        <v>28.798999999999999</v>
      </c>
      <c r="AF10" s="54">
        <v>23.026000000000003</v>
      </c>
    </row>
    <row r="11" spans="1:32" ht="14.25" customHeight="1" x14ac:dyDescent="0.25">
      <c r="B11" s="53" t="s">
        <v>94</v>
      </c>
      <c r="C11" s="54">
        <v>2362.0709999999999</v>
      </c>
      <c r="D11" s="54">
        <v>2227.1100000000006</v>
      </c>
      <c r="E11" s="54">
        <v>2065.0970000000002</v>
      </c>
      <c r="F11" s="54">
        <v>1884.9979999999998</v>
      </c>
      <c r="G11" s="54">
        <v>1714.0319999999999</v>
      </c>
      <c r="H11" s="54">
        <v>1520.779</v>
      </c>
      <c r="I11" s="54">
        <v>1339.6510000000001</v>
      </c>
      <c r="J11" s="54">
        <v>1192.1880000000001</v>
      </c>
      <c r="K11" s="54">
        <v>1057.1030000000001</v>
      </c>
      <c r="L11" s="54">
        <v>928.57299999999998</v>
      </c>
      <c r="M11" s="54">
        <v>791.53700000000003</v>
      </c>
      <c r="N11" s="54">
        <v>682.01700000000005</v>
      </c>
      <c r="O11" s="54">
        <v>595.85299999999995</v>
      </c>
      <c r="P11" s="54">
        <v>519.69599999999991</v>
      </c>
      <c r="Q11" s="54">
        <v>457.87400000000002</v>
      </c>
      <c r="R11" s="54">
        <v>404.14000000000004</v>
      </c>
      <c r="S11" s="54">
        <v>357.12200000000001</v>
      </c>
      <c r="T11" s="54">
        <v>312.74099999999999</v>
      </c>
      <c r="U11" s="54">
        <v>269.17899999999997</v>
      </c>
      <c r="V11" s="54">
        <v>236.07600000000002</v>
      </c>
      <c r="W11" s="54">
        <v>211.93699999999998</v>
      </c>
      <c r="X11" s="54">
        <v>191.327</v>
      </c>
      <c r="Y11" s="54">
        <v>173.01899999999998</v>
      </c>
      <c r="Z11" s="54">
        <v>154.80800000000002</v>
      </c>
      <c r="AA11" s="54">
        <v>137.727</v>
      </c>
      <c r="AB11" s="54">
        <v>118.48700000000001</v>
      </c>
      <c r="AC11" s="54">
        <v>102.39299999999999</v>
      </c>
      <c r="AD11" s="54">
        <v>87.222999999999999</v>
      </c>
      <c r="AE11" s="54">
        <v>66.2</v>
      </c>
      <c r="AF11" s="54">
        <v>55.745999999999995</v>
      </c>
    </row>
    <row r="12" spans="1:32" ht="14.25" customHeight="1" x14ac:dyDescent="0.25">
      <c r="B12" s="71" t="s">
        <v>5</v>
      </c>
      <c r="C12" s="70">
        <v>1521.5170000000001</v>
      </c>
      <c r="D12" s="70">
        <v>1460.1759999999999</v>
      </c>
      <c r="E12" s="70">
        <v>1382.8150000000001</v>
      </c>
      <c r="F12" s="70">
        <v>1319.7309999999998</v>
      </c>
      <c r="G12" s="70">
        <v>1282.8910000000001</v>
      </c>
      <c r="H12" s="70">
        <v>1270.2750000000001</v>
      </c>
      <c r="I12" s="70">
        <v>1257.7760000000001</v>
      </c>
      <c r="J12" s="70">
        <v>1247.6669999999999</v>
      </c>
      <c r="K12" s="70">
        <v>1223.5050000000001</v>
      </c>
      <c r="L12" s="70">
        <v>1186.1790000000001</v>
      </c>
      <c r="M12" s="70">
        <v>1146.575</v>
      </c>
      <c r="N12" s="70">
        <v>1114.8440000000001</v>
      </c>
      <c r="O12" s="70">
        <v>1067.2839999999999</v>
      </c>
      <c r="P12" s="70">
        <v>1033.239</v>
      </c>
      <c r="Q12" s="70">
        <v>1000.1210000000001</v>
      </c>
      <c r="R12" s="70">
        <v>966.26900000000001</v>
      </c>
      <c r="S12" s="70">
        <v>883.62899999999991</v>
      </c>
      <c r="T12" s="70">
        <v>870.80099999999993</v>
      </c>
      <c r="U12" s="70">
        <v>858.31299999999987</v>
      </c>
      <c r="V12" s="70">
        <v>844.91</v>
      </c>
      <c r="W12" s="70">
        <v>827.90300000000002</v>
      </c>
      <c r="X12" s="70">
        <v>813.36199999999997</v>
      </c>
      <c r="Y12" s="70">
        <v>798.07899999999995</v>
      </c>
      <c r="Z12" s="70">
        <v>785.19099999999992</v>
      </c>
      <c r="AA12" s="70">
        <v>769.84599999999989</v>
      </c>
      <c r="AB12" s="70">
        <v>754.91799999999989</v>
      </c>
      <c r="AC12" s="70">
        <v>739.35600000000011</v>
      </c>
      <c r="AD12" s="70">
        <v>733.29200000000003</v>
      </c>
      <c r="AE12" s="70">
        <v>724.23199999999997</v>
      </c>
      <c r="AF12" s="70">
        <v>720.32399999999996</v>
      </c>
    </row>
    <row r="13" spans="1:32" ht="14.25" customHeight="1" x14ac:dyDescent="0.25">
      <c r="B13" s="53" t="s">
        <v>6</v>
      </c>
      <c r="C13" s="54">
        <v>617.22199999999998</v>
      </c>
      <c r="D13" s="54">
        <v>647.73799999999994</v>
      </c>
      <c r="E13" s="54">
        <v>680.79099999999994</v>
      </c>
      <c r="F13" s="54">
        <v>714.54300000000001</v>
      </c>
      <c r="G13" s="54">
        <v>753.29</v>
      </c>
      <c r="H13" s="54">
        <v>805.31299999999999</v>
      </c>
      <c r="I13" s="54">
        <v>854.53000000000009</v>
      </c>
      <c r="J13" s="54">
        <v>890.81099999999992</v>
      </c>
      <c r="K13" s="54">
        <v>913.91300000000001</v>
      </c>
      <c r="L13" s="54">
        <v>918.56600000000003</v>
      </c>
      <c r="M13" s="54">
        <v>917.82799999999997</v>
      </c>
      <c r="N13" s="54">
        <v>916.83600000000001</v>
      </c>
      <c r="O13" s="54">
        <v>898.92</v>
      </c>
      <c r="P13" s="54">
        <v>890.56099999999992</v>
      </c>
      <c r="Q13" s="54">
        <v>887.67600000000004</v>
      </c>
      <c r="R13" s="54">
        <v>898.32799999999997</v>
      </c>
      <c r="S13" s="54">
        <v>883.62899999999991</v>
      </c>
      <c r="T13" s="54">
        <v>870.80099999999993</v>
      </c>
      <c r="U13" s="54">
        <v>858.31299999999987</v>
      </c>
      <c r="V13" s="54">
        <v>844.91</v>
      </c>
      <c r="W13" s="54">
        <v>827.90300000000002</v>
      </c>
      <c r="X13" s="54">
        <v>813.36199999999997</v>
      </c>
      <c r="Y13" s="54">
        <v>798.07899999999995</v>
      </c>
      <c r="Z13" s="54">
        <v>785.19099999999992</v>
      </c>
      <c r="AA13" s="54">
        <v>769.84599999999989</v>
      </c>
      <c r="AB13" s="54">
        <v>754.91799999999989</v>
      </c>
      <c r="AC13" s="54">
        <v>739.35600000000011</v>
      </c>
      <c r="AD13" s="54">
        <v>733.29200000000003</v>
      </c>
      <c r="AE13" s="54">
        <v>724.23199999999997</v>
      </c>
      <c r="AF13" s="54">
        <v>720.32399999999996</v>
      </c>
    </row>
    <row r="14" spans="1:32" ht="14.25" customHeight="1" x14ac:dyDescent="0.25">
      <c r="B14" s="53" t="s">
        <v>4</v>
      </c>
      <c r="C14" s="54">
        <v>904.29500000000007</v>
      </c>
      <c r="D14" s="54">
        <v>812.43799999999999</v>
      </c>
      <c r="E14" s="54">
        <v>702.024</v>
      </c>
      <c r="F14" s="54">
        <v>605.18799999999987</v>
      </c>
      <c r="G14" s="54">
        <v>529.60100000000011</v>
      </c>
      <c r="H14" s="54">
        <v>464.96200000000005</v>
      </c>
      <c r="I14" s="54">
        <v>403.24599999999998</v>
      </c>
      <c r="J14" s="54">
        <v>356.85599999999994</v>
      </c>
      <c r="K14" s="54">
        <v>309.59199999999998</v>
      </c>
      <c r="L14" s="54">
        <v>267.61300000000006</v>
      </c>
      <c r="M14" s="54">
        <v>228.74700000000001</v>
      </c>
      <c r="N14" s="54">
        <v>198.00800000000001</v>
      </c>
      <c r="O14" s="54">
        <v>168.364</v>
      </c>
      <c r="P14" s="54">
        <v>142.678</v>
      </c>
      <c r="Q14" s="54">
        <v>112.44500000000001</v>
      </c>
      <c r="R14" s="54">
        <v>67.940999999999988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4">
        <v>0</v>
      </c>
      <c r="AF14" s="54">
        <v>0</v>
      </c>
    </row>
    <row r="15" spans="1:32" ht="14.25" customHeight="1" x14ac:dyDescent="0.25">
      <c r="B15" s="71" t="s">
        <v>23</v>
      </c>
      <c r="C15" s="70">
        <v>12557.853999999999</v>
      </c>
      <c r="D15" s="70">
        <v>11890.991</v>
      </c>
      <c r="E15" s="70">
        <v>11384.950999999999</v>
      </c>
      <c r="F15" s="70">
        <v>10816.96</v>
      </c>
      <c r="G15" s="70">
        <v>10309</v>
      </c>
      <c r="H15" s="70">
        <v>9779.357</v>
      </c>
      <c r="I15" s="70">
        <v>9347.777</v>
      </c>
      <c r="J15" s="70">
        <v>8994.8130000000001</v>
      </c>
      <c r="K15" s="70">
        <v>8625.9290000000001</v>
      </c>
      <c r="L15" s="70">
        <v>8328.125</v>
      </c>
      <c r="M15" s="70">
        <v>7802.357</v>
      </c>
      <c r="N15" s="70">
        <v>7506.5</v>
      </c>
      <c r="O15" s="70">
        <v>7345.2560000000003</v>
      </c>
      <c r="P15" s="70">
        <v>7222.4040000000005</v>
      </c>
      <c r="Q15" s="70">
        <v>7047.2939999999999</v>
      </c>
      <c r="R15" s="70">
        <v>7012.6880000000001</v>
      </c>
      <c r="S15" s="70">
        <v>6938.6710000000003</v>
      </c>
      <c r="T15" s="70">
        <v>6860.1850000000004</v>
      </c>
      <c r="U15" s="70">
        <v>6611.6279999999997</v>
      </c>
      <c r="V15" s="70">
        <v>6457.6809999999996</v>
      </c>
      <c r="W15" s="70">
        <v>6261.6149999999998</v>
      </c>
      <c r="X15" s="70">
        <v>6045.92</v>
      </c>
      <c r="Y15" s="70">
        <v>5915.7939999999999</v>
      </c>
      <c r="Z15" s="70">
        <v>5746.4260000000004</v>
      </c>
      <c r="AA15" s="70">
        <v>5584.96</v>
      </c>
      <c r="AB15" s="70">
        <v>5438.0039999999999</v>
      </c>
      <c r="AC15" s="70">
        <v>5210.25</v>
      </c>
      <c r="AD15" s="70">
        <v>5049.6260000000002</v>
      </c>
      <c r="AE15" s="70">
        <v>4855.9440000000004</v>
      </c>
      <c r="AF15" s="70">
        <v>4673.9260000000004</v>
      </c>
    </row>
    <row r="16" spans="1:32" ht="14.25" customHeight="1" x14ac:dyDescent="0.25">
      <c r="B16" s="53" t="s">
        <v>170</v>
      </c>
      <c r="C16" s="54">
        <v>10876.066999999999</v>
      </c>
      <c r="D16" s="54">
        <v>10089.337</v>
      </c>
      <c r="E16" s="54">
        <v>9455.0159999999996</v>
      </c>
      <c r="F16" s="54">
        <v>8846.9389999999985</v>
      </c>
      <c r="G16" s="54">
        <v>8306.0059999999994</v>
      </c>
      <c r="H16" s="54">
        <v>7751.8249999999998</v>
      </c>
      <c r="I16" s="54">
        <v>7227.3710000000001</v>
      </c>
      <c r="J16" s="54">
        <v>6796.991</v>
      </c>
      <c r="K16" s="54">
        <v>6421.4979999999996</v>
      </c>
      <c r="L16" s="54">
        <v>6102.0770000000002</v>
      </c>
      <c r="M16" s="54">
        <v>5536.1319999999996</v>
      </c>
      <c r="N16" s="54">
        <v>5196.5110000000004</v>
      </c>
      <c r="O16" s="54">
        <v>4870.0550000000003</v>
      </c>
      <c r="P16" s="54">
        <v>4586.5470000000005</v>
      </c>
      <c r="Q16" s="54">
        <v>4308.6900000000005</v>
      </c>
      <c r="R16" s="54">
        <v>4064.0650000000001</v>
      </c>
      <c r="S16" s="54">
        <v>3823.9470000000001</v>
      </c>
      <c r="T16" s="54">
        <v>3576.4920000000002</v>
      </c>
      <c r="U16" s="54">
        <v>3317.6959999999999</v>
      </c>
      <c r="V16" s="54">
        <v>3106.2089999999994</v>
      </c>
      <c r="W16" s="54">
        <v>2897.2429999999999</v>
      </c>
      <c r="X16" s="54">
        <v>2708.2350000000001</v>
      </c>
      <c r="Y16" s="54">
        <v>2541.174</v>
      </c>
      <c r="Z16" s="54">
        <v>2383.9650000000006</v>
      </c>
      <c r="AA16" s="54">
        <v>2228.1889999999999</v>
      </c>
      <c r="AB16" s="54">
        <v>2022.4380000000001</v>
      </c>
      <c r="AC16" s="54">
        <v>1734.7449999999999</v>
      </c>
      <c r="AD16" s="54">
        <v>1530.8990000000003</v>
      </c>
      <c r="AE16" s="54">
        <v>1306.5830000000005</v>
      </c>
      <c r="AF16" s="54">
        <v>1105.1530000000002</v>
      </c>
    </row>
    <row r="17" spans="1:32" ht="14.25" customHeight="1" x14ac:dyDescent="0.25">
      <c r="B17" s="53" t="s">
        <v>171</v>
      </c>
      <c r="C17" s="54">
        <v>1681.787</v>
      </c>
      <c r="D17" s="54">
        <v>1801.654</v>
      </c>
      <c r="E17" s="54">
        <v>1929.9349999999999</v>
      </c>
      <c r="F17" s="54">
        <v>1970.021</v>
      </c>
      <c r="G17" s="54">
        <v>2002.9939999999999</v>
      </c>
      <c r="H17" s="54">
        <v>2027.5319999999999</v>
      </c>
      <c r="I17" s="54">
        <v>2120.4059999999999</v>
      </c>
      <c r="J17" s="54">
        <v>2197.8220000000001</v>
      </c>
      <c r="K17" s="54">
        <v>2204.431</v>
      </c>
      <c r="L17" s="54">
        <v>2226.0479999999998</v>
      </c>
      <c r="M17" s="54">
        <v>2266.2249999999999</v>
      </c>
      <c r="N17" s="54">
        <v>2309.989</v>
      </c>
      <c r="O17" s="54">
        <v>2475.201</v>
      </c>
      <c r="P17" s="54">
        <v>2635.857</v>
      </c>
      <c r="Q17" s="54">
        <v>2738.6039999999998</v>
      </c>
      <c r="R17" s="54">
        <v>2948.623</v>
      </c>
      <c r="S17" s="54">
        <v>3114.7240000000002</v>
      </c>
      <c r="T17" s="54">
        <v>3283.6930000000002</v>
      </c>
      <c r="U17" s="54">
        <v>3293.9319999999998</v>
      </c>
      <c r="V17" s="54">
        <v>3351.4720000000002</v>
      </c>
      <c r="W17" s="54">
        <v>3364.3719999999998</v>
      </c>
      <c r="X17" s="54">
        <v>3337.6849999999999</v>
      </c>
      <c r="Y17" s="54">
        <v>3374.62</v>
      </c>
      <c r="Z17" s="54">
        <v>3362.4609999999998</v>
      </c>
      <c r="AA17" s="54">
        <v>3356.7710000000002</v>
      </c>
      <c r="AB17" s="54">
        <v>3415.5659999999998</v>
      </c>
      <c r="AC17" s="54">
        <v>3475.5050000000001</v>
      </c>
      <c r="AD17" s="54">
        <v>3518.7269999999999</v>
      </c>
      <c r="AE17" s="54">
        <v>3549.3609999999999</v>
      </c>
      <c r="AF17" s="54">
        <v>3568.7730000000001</v>
      </c>
    </row>
    <row r="18" spans="1:32" ht="14.25" customHeight="1" x14ac:dyDescent="0.25">
      <c r="B18" s="69" t="s">
        <v>268</v>
      </c>
      <c r="C18" s="61">
        <v>0.23602146270844193</v>
      </c>
      <c r="D18" s="61">
        <v>0.22814241447537276</v>
      </c>
      <c r="E18" s="61">
        <v>0.2197658149224489</v>
      </c>
      <c r="F18" s="61">
        <v>0.21345025152400715</v>
      </c>
      <c r="G18" s="61">
        <v>0.20643594825360492</v>
      </c>
      <c r="H18" s="61">
        <v>0.19433605055342343</v>
      </c>
      <c r="I18" s="61">
        <v>0.18267225967945749</v>
      </c>
      <c r="J18" s="61">
        <v>0.17590807675513356</v>
      </c>
      <c r="K18" s="61">
        <v>0.16908134023326377</v>
      </c>
      <c r="L18" s="61">
        <v>0.16202525451337685</v>
      </c>
      <c r="M18" s="61">
        <v>0.16078635200863356</v>
      </c>
      <c r="N18" s="61">
        <v>0.15257132384520758</v>
      </c>
      <c r="O18" s="61">
        <v>0.14804267781669572</v>
      </c>
      <c r="P18" s="61">
        <v>0.14716447559195817</v>
      </c>
      <c r="Q18" s="61">
        <v>0.14520042779613637</v>
      </c>
      <c r="R18" s="61">
        <v>0.14413924568057687</v>
      </c>
      <c r="S18" s="61">
        <v>0.14016634132507594</v>
      </c>
      <c r="T18" s="61">
        <v>0.13990192736532825</v>
      </c>
      <c r="U18" s="61">
        <v>0.13856591929510484</v>
      </c>
      <c r="V18" s="61">
        <v>0.14199999999999999</v>
      </c>
      <c r="W18" s="61">
        <v>0.13847081987921558</v>
      </c>
      <c r="X18" s="61">
        <v>0.13853612450522898</v>
      </c>
      <c r="Y18" s="61">
        <v>0.14042096263190806</v>
      </c>
      <c r="Z18" s="61">
        <v>0.13909658756013465</v>
      </c>
      <c r="AA18" s="61">
        <v>0.1406821736871107</v>
      </c>
      <c r="AB18" s="61">
        <v>0.14163841350163717</v>
      </c>
      <c r="AC18" s="61">
        <v>0.14475803785574837</v>
      </c>
      <c r="AD18" s="61">
        <v>0.14924886346566724</v>
      </c>
      <c r="AE18" s="61">
        <v>0.14772798896107756</v>
      </c>
      <c r="AF18" s="61">
        <v>0.1507492537206758</v>
      </c>
    </row>
    <row r="19" spans="1:32" ht="14.25" customHeight="1" x14ac:dyDescent="0.25">
      <c r="B19" s="55" t="s">
        <v>259</v>
      </c>
      <c r="C19" s="56">
        <v>0.32555795228776269</v>
      </c>
      <c r="D19" s="56">
        <v>0.29064456197617539</v>
      </c>
      <c r="E19" s="56">
        <v>0.26787812541202127</v>
      </c>
      <c r="F19" s="56">
        <v>0.25365980717517583</v>
      </c>
      <c r="G19" s="56">
        <v>0.24129750877603537</v>
      </c>
      <c r="H19" s="56">
        <v>0.22344292004689986</v>
      </c>
      <c r="I19" s="56">
        <v>0.20999243033016243</v>
      </c>
      <c r="J19" s="56">
        <v>0.20527935319210777</v>
      </c>
      <c r="K19" s="56">
        <v>0.18823153353566077</v>
      </c>
      <c r="L19" s="56">
        <v>0.18345596779626544</v>
      </c>
      <c r="M19" s="56">
        <v>0.1832095475338309</v>
      </c>
      <c r="N19" s="56">
        <v>0.17741140841123557</v>
      </c>
      <c r="O19" s="56">
        <v>0.17467825542524548</v>
      </c>
      <c r="P19" s="56">
        <v>0.1760991600214255</v>
      </c>
      <c r="Q19" s="56">
        <v>0.17326852980901944</v>
      </c>
      <c r="R19" s="56">
        <v>0.1745834441607369</v>
      </c>
      <c r="S19" s="56">
        <v>0.1703912168713308</v>
      </c>
      <c r="T19" s="56">
        <v>0.17054007768669927</v>
      </c>
      <c r="U19" s="56">
        <v>0.1693354832079105</v>
      </c>
      <c r="V19" s="56">
        <v>0.17699999999999999</v>
      </c>
      <c r="W19" s="56">
        <v>0.18237786312167609</v>
      </c>
      <c r="X19" s="56">
        <v>0.18251384799555145</v>
      </c>
      <c r="Y19" s="56">
        <v>0.17934700987716085</v>
      </c>
      <c r="Z19" s="145">
        <v>0.18260474170314531</v>
      </c>
      <c r="AA19" s="145">
        <v>0.18354004403207577</v>
      </c>
      <c r="AB19" s="145">
        <v>0.18511333781312653</v>
      </c>
      <c r="AC19" s="145">
        <v>0.1862630840045601</v>
      </c>
      <c r="AD19" s="145">
        <v>0.18731137614593774</v>
      </c>
      <c r="AE19" s="56">
        <v>0.19242386257410193</v>
      </c>
      <c r="AF19" s="56">
        <v>0.19138464417699547</v>
      </c>
    </row>
    <row r="20" spans="1:32" ht="14.25" customHeight="1" x14ac:dyDescent="0.25">
      <c r="B20" s="69" t="s">
        <v>269</v>
      </c>
      <c r="C20" s="61">
        <v>8.8270008803843544E-2</v>
      </c>
      <c r="D20" s="61">
        <v>8.6814979291436348E-2</v>
      </c>
      <c r="E20" s="61">
        <v>8.5653876568433068E-2</v>
      </c>
      <c r="F20" s="61">
        <v>8.4183468858981952E-2</v>
      </c>
      <c r="G20" s="61">
        <v>8.4139267527478273E-2</v>
      </c>
      <c r="H20" s="61">
        <v>8.3614151665055786E-2</v>
      </c>
      <c r="I20" s="61">
        <v>8.3263083628516601E-2</v>
      </c>
      <c r="J20" s="61">
        <v>8.3568445008218653E-2</v>
      </c>
      <c r="K20" s="61">
        <v>8.4252519766717895E-2</v>
      </c>
      <c r="L20" s="61">
        <v>8.4202278445296791E-2</v>
      </c>
      <c r="M20" s="61">
        <v>7.1444032662572307E-2</v>
      </c>
      <c r="N20" s="61">
        <v>6.9289912812317084E-2</v>
      </c>
      <c r="O20" s="61">
        <v>6.8136927716208329E-2</v>
      </c>
      <c r="P20" s="61">
        <v>6.8479169208620863E-2</v>
      </c>
      <c r="Q20" s="61">
        <v>6.8990819587225999E-2</v>
      </c>
      <c r="R20" s="61">
        <v>6.8776668061986956E-2</v>
      </c>
      <c r="S20" s="61">
        <v>6.5811352673257537E-2</v>
      </c>
      <c r="T20" s="61">
        <v>6.7454409463330034E-2</v>
      </c>
      <c r="U20" s="61">
        <v>6.8909812358707814E-2</v>
      </c>
      <c r="V20" s="61">
        <v>7.2190454089584827E-2</v>
      </c>
      <c r="W20" s="61">
        <v>7.4878800612196872E-2</v>
      </c>
      <c r="X20" s="61">
        <v>7.7753036826204852E-2</v>
      </c>
      <c r="Y20" s="61">
        <v>8.1216775526739907E-2</v>
      </c>
      <c r="Z20" s="61">
        <v>8.4850527577061727E-2</v>
      </c>
      <c r="AA20" s="61">
        <v>9.4490251380846227E-2</v>
      </c>
      <c r="AB20" s="61">
        <v>9.5430735169527395E-2</v>
      </c>
      <c r="AC20" s="61">
        <v>9.3063893640122089E-2</v>
      </c>
      <c r="AD20" s="61">
        <v>9.628847411895676E-2</v>
      </c>
      <c r="AE20" s="61">
        <v>9.9533209598029762E-2</v>
      </c>
      <c r="AF20" s="61">
        <v>0.10065766968280265</v>
      </c>
    </row>
    <row r="21" spans="1:32" ht="14.25" customHeight="1" x14ac:dyDescent="0.25">
      <c r="B21" s="55" t="s">
        <v>26</v>
      </c>
      <c r="C21" s="56">
        <v>0.8024200538861509</v>
      </c>
      <c r="D21" s="56">
        <v>0.79830483557942822</v>
      </c>
      <c r="E21" s="56">
        <v>0.89080992615575871</v>
      </c>
      <c r="F21" s="56">
        <v>0.88944818881610788</v>
      </c>
      <c r="G21" s="56">
        <v>0.89290871436307151</v>
      </c>
      <c r="H21" s="56">
        <v>0.77884576258378047</v>
      </c>
      <c r="I21" s="56">
        <v>0.78618926538057599</v>
      </c>
      <c r="J21" s="56">
        <v>0.79478352948073461</v>
      </c>
      <c r="K21" s="56">
        <v>0.80384736273897972</v>
      </c>
      <c r="L21" s="56">
        <v>0.80892705204750237</v>
      </c>
      <c r="M21" s="56">
        <v>0.72155061667976417</v>
      </c>
      <c r="N21" s="56">
        <v>0.67706395595712388</v>
      </c>
      <c r="O21" s="56">
        <v>0.671472728549382</v>
      </c>
      <c r="P21" s="56">
        <v>0.66895793256740155</v>
      </c>
      <c r="Q21" s="56">
        <v>0.65560493272780851</v>
      </c>
      <c r="R21" s="56">
        <v>0.66721282009765404</v>
      </c>
      <c r="S21" s="56">
        <v>0.65966085306741529</v>
      </c>
      <c r="T21" s="56">
        <v>0.702916370613903</v>
      </c>
      <c r="U21" s="56">
        <v>0.65746914093457032</v>
      </c>
      <c r="V21" s="109">
        <v>0.65606446733538015</v>
      </c>
      <c r="W21" s="109">
        <v>0.65055975910752861</v>
      </c>
      <c r="X21" s="109">
        <v>0.64993255855579424</v>
      </c>
      <c r="Y21" s="109">
        <v>0.66443185460539733</v>
      </c>
      <c r="Z21" s="146">
        <v>0.68365759263048365</v>
      </c>
      <c r="AA21" s="146">
        <v>0.73888239438106684</v>
      </c>
      <c r="AB21" s="146">
        <v>0.72790823695938489</v>
      </c>
      <c r="AC21" s="146">
        <v>0.71542924102426186</v>
      </c>
      <c r="AD21" s="146">
        <v>0.71621457956485557</v>
      </c>
      <c r="AE21" s="109">
        <v>0.76510465581847897</v>
      </c>
      <c r="AF21" s="109">
        <v>0.72601011119084669</v>
      </c>
    </row>
    <row r="22" spans="1:32" ht="14.25" customHeight="1" x14ac:dyDescent="0.25">
      <c r="B22" s="69" t="s">
        <v>270</v>
      </c>
      <c r="C22" s="61">
        <v>0.33057764778421067</v>
      </c>
      <c r="D22" s="61">
        <v>0.32913936646160025</v>
      </c>
      <c r="E22" s="61">
        <v>0.31935603826605841</v>
      </c>
      <c r="F22" s="61">
        <v>0.31325217351343554</v>
      </c>
      <c r="G22" s="61">
        <v>0.3086497534194837</v>
      </c>
      <c r="H22" s="61">
        <v>0.30222140027344074</v>
      </c>
      <c r="I22" s="61">
        <v>0.29631897456880313</v>
      </c>
      <c r="J22" s="61">
        <v>0.29009920670028977</v>
      </c>
      <c r="K22" s="61">
        <v>0.28127264300855381</v>
      </c>
      <c r="L22" s="61">
        <v>0.2725048527574559</v>
      </c>
      <c r="M22" s="61">
        <v>0.27200000000000002</v>
      </c>
      <c r="N22" s="61">
        <v>0.26</v>
      </c>
      <c r="O22" s="61">
        <v>0.25800000000000001</v>
      </c>
      <c r="P22" s="61">
        <v>0.25800000000000001</v>
      </c>
      <c r="Q22" s="61">
        <v>0.25365089615429259</v>
      </c>
      <c r="R22" s="61">
        <v>0.25760772882578675</v>
      </c>
      <c r="S22" s="61">
        <v>0.25779046059649691</v>
      </c>
      <c r="T22" s="61">
        <v>0.25945267261282207</v>
      </c>
      <c r="U22" s="61">
        <v>0.25566349900642521</v>
      </c>
      <c r="V22" s="61">
        <v>0.25246083526340407</v>
      </c>
      <c r="W22" s="61">
        <v>0.25503561350222492</v>
      </c>
      <c r="X22" s="61">
        <v>0.25151427449755864</v>
      </c>
      <c r="Y22" s="61">
        <v>0.25136168547703042</v>
      </c>
      <c r="Z22" s="61">
        <v>0.25870624233584422</v>
      </c>
      <c r="AA22" s="61">
        <v>0.25941173172761045</v>
      </c>
      <c r="AB22" s="61">
        <v>0.25258587971653734</v>
      </c>
      <c r="AC22" s="61">
        <v>0.25289531197652665</v>
      </c>
      <c r="AD22" s="61">
        <v>0.25167308962363716</v>
      </c>
      <c r="AE22" s="61">
        <v>0.2504436064480895</v>
      </c>
      <c r="AF22" s="61">
        <v>0.2410560920207262</v>
      </c>
    </row>
    <row r="23" spans="1:32" ht="14.25" customHeight="1" x14ac:dyDescent="0.25">
      <c r="B23" s="69" t="s">
        <v>200</v>
      </c>
      <c r="C23" s="61">
        <v>1.9842917255803061E-2</v>
      </c>
      <c r="D23" s="61">
        <v>2.1097024492250413E-2</v>
      </c>
      <c r="E23" s="61">
        <v>2.2486356836897547E-2</v>
      </c>
      <c r="F23" s="61">
        <v>2.0850740833747886E-2</v>
      </c>
      <c r="G23" s="61">
        <v>2.0107447446866804E-2</v>
      </c>
      <c r="H23" s="61">
        <v>1.8055879956485988E-2</v>
      </c>
      <c r="I23" s="61">
        <v>1.8483843479742714E-2</v>
      </c>
      <c r="J23" s="61">
        <v>1.6843004325036073E-2</v>
      </c>
      <c r="K23" s="61">
        <v>1.7879160539749625E-2</v>
      </c>
      <c r="L23" s="61">
        <v>1.8151431290596723E-2</v>
      </c>
      <c r="M23" s="61">
        <v>1.895299512272642E-2</v>
      </c>
      <c r="N23" s="61">
        <v>1.7836187320036542E-2</v>
      </c>
      <c r="O23" s="61">
        <v>1.9456112154220093E-2</v>
      </c>
      <c r="P23" s="61">
        <v>1.9277841096126434E-2</v>
      </c>
      <c r="Q23" s="61">
        <v>1.8441592528714204E-2</v>
      </c>
      <c r="R23" s="61">
        <v>1.620020488349555E-2</v>
      </c>
      <c r="S23" s="61">
        <v>1.6575495507339111E-2</v>
      </c>
      <c r="T23" s="61">
        <v>1.6124505500005961E-2</v>
      </c>
      <c r="U23" s="61">
        <v>1.754545661256543E-2</v>
      </c>
      <c r="V23" s="61">
        <v>1.6316487018938581E-2</v>
      </c>
      <c r="W23" s="61">
        <v>1.7511919844914885E-2</v>
      </c>
      <c r="X23" s="61">
        <v>1.7197086008800377E-2</v>
      </c>
      <c r="Y23" s="61">
        <v>1.6481394046388303E-2</v>
      </c>
      <c r="Z23" s="61">
        <v>1.494873277751107E-2</v>
      </c>
      <c r="AA23" s="61">
        <v>1.4992549757901159E-2</v>
      </c>
      <c r="AB23" s="61">
        <v>1.462894073320817E-2</v>
      </c>
      <c r="AC23" s="61">
        <v>1.4648807249417939E-2</v>
      </c>
      <c r="AD23" s="61">
        <v>1.419176905041269E-2</v>
      </c>
      <c r="AE23" s="61">
        <v>1.4883861868023755E-2</v>
      </c>
      <c r="AF23" s="61">
        <v>1.4243332272001164E-2</v>
      </c>
    </row>
    <row r="24" spans="1:32" ht="14.25" customHeight="1" x14ac:dyDescent="0.25">
      <c r="B24" s="69" t="s">
        <v>244</v>
      </c>
      <c r="C24" s="72">
        <v>62.111321925414622</v>
      </c>
      <c r="D24" s="72">
        <v>63.216195090471608</v>
      </c>
      <c r="E24" s="72">
        <v>66.171128136025217</v>
      </c>
      <c r="F24" s="72">
        <v>71.55498217622592</v>
      </c>
      <c r="G24" s="72">
        <v>72.033301163267126</v>
      </c>
      <c r="H24" s="72">
        <v>74.332920611281409</v>
      </c>
      <c r="I24" s="72">
        <v>77.560797005147734</v>
      </c>
      <c r="J24" s="72">
        <v>78.063282750382413</v>
      </c>
      <c r="K24" s="72">
        <v>81.701439198217784</v>
      </c>
      <c r="L24" s="72">
        <v>80.993519388764014</v>
      </c>
      <c r="M24" s="72">
        <v>83.584948054719703</v>
      </c>
      <c r="N24" s="72">
        <v>82.151193342644731</v>
      </c>
      <c r="O24" s="72">
        <v>85.359602660594462</v>
      </c>
      <c r="P24" s="72">
        <v>86.145813732418802</v>
      </c>
      <c r="Q24" s="72">
        <v>87.079450536342804</v>
      </c>
      <c r="R24" s="72">
        <v>86.446440492404534</v>
      </c>
      <c r="S24" s="72">
        <v>90.007634413912271</v>
      </c>
      <c r="T24" s="72">
        <v>88.45124934374131</v>
      </c>
      <c r="U24" s="72">
        <v>90.321751628209384</v>
      </c>
      <c r="V24" s="72">
        <v>90.925661145573642</v>
      </c>
      <c r="W24" s="72">
        <v>93.440283827980423</v>
      </c>
      <c r="X24" s="72">
        <v>93.538255332644781</v>
      </c>
      <c r="Y24" s="72">
        <v>93.395154242113293</v>
      </c>
      <c r="Z24" s="72">
        <v>92.96153709493187</v>
      </c>
      <c r="AA24" s="72">
        <v>93.805092047200233</v>
      </c>
      <c r="AB24" s="72">
        <v>93.873786533634004</v>
      </c>
      <c r="AC24" s="72">
        <v>93.928240677078577</v>
      </c>
      <c r="AD24" s="72">
        <v>92.990843684095239</v>
      </c>
      <c r="AE24" s="72">
        <v>93.948545526408068</v>
      </c>
      <c r="AF24" s="72">
        <v>95.164683507962067</v>
      </c>
    </row>
    <row r="25" spans="1:32" ht="14.25" customHeight="1" x14ac:dyDescent="0.25">
      <c r="B25" s="82" t="s">
        <v>95</v>
      </c>
      <c r="C25" s="99">
        <v>73.929829175852305</v>
      </c>
      <c r="D25" s="99">
        <v>76.199418508053867</v>
      </c>
      <c r="E25" s="99">
        <v>78.596525455456216</v>
      </c>
      <c r="F25" s="99">
        <v>81.089279711297706</v>
      </c>
      <c r="G25" s="99">
        <v>81.516648536233461</v>
      </c>
      <c r="H25" s="99">
        <v>86.030284353195029</v>
      </c>
      <c r="I25" s="99">
        <v>91.989633120186738</v>
      </c>
      <c r="J25" s="99">
        <v>91.852456722998227</v>
      </c>
      <c r="K25" s="99">
        <v>94.732974303353714</v>
      </c>
      <c r="L25" s="99">
        <v>90.907741086822739</v>
      </c>
      <c r="M25" s="99">
        <v>90.194152641115252</v>
      </c>
      <c r="N25" s="99">
        <v>87.314574420136296</v>
      </c>
      <c r="O25" s="99">
        <v>89.760662266414386</v>
      </c>
      <c r="P25" s="99">
        <v>88.593416952702526</v>
      </c>
      <c r="Q25" s="99">
        <v>88.088689764831145</v>
      </c>
      <c r="R25" s="99">
        <v>86.527638986027156</v>
      </c>
      <c r="S25" s="99">
        <v>89.595140745271806</v>
      </c>
      <c r="T25" s="99">
        <v>87.380140675161329</v>
      </c>
      <c r="U25" s="99">
        <v>88.681165922231287</v>
      </c>
      <c r="V25" s="99">
        <v>89.088274956243382</v>
      </c>
      <c r="W25" s="99">
        <v>91.387942373657509</v>
      </c>
      <c r="X25" s="99">
        <v>90.880055487382492</v>
      </c>
      <c r="Y25" s="99">
        <v>89.785792360111031</v>
      </c>
      <c r="Z25" s="99">
        <v>88.984730544806112</v>
      </c>
      <c r="AA25" s="99">
        <v>89.572969655033603</v>
      </c>
      <c r="AB25" s="99">
        <v>89.005454823938933</v>
      </c>
      <c r="AC25" s="99">
        <v>88.160537787766245</v>
      </c>
      <c r="AD25" s="99">
        <v>86.982129557810211</v>
      </c>
      <c r="AE25" s="99">
        <v>87.714076073611821</v>
      </c>
      <c r="AF25" s="99">
        <v>88.334178789960674</v>
      </c>
    </row>
    <row r="26" spans="1:32" ht="14.25" customHeight="1" x14ac:dyDescent="0.25">
      <c r="B26" s="69" t="s">
        <v>96</v>
      </c>
      <c r="C26" s="72">
        <v>110.79242746903687</v>
      </c>
      <c r="D26" s="72">
        <v>114.43238802303576</v>
      </c>
      <c r="E26" s="72">
        <v>113.73400446328223</v>
      </c>
      <c r="F26" s="72">
        <v>116.6805926804537</v>
      </c>
      <c r="G26" s="72">
        <v>117.0005537511383</v>
      </c>
      <c r="H26" s="72">
        <v>114.08589557156323</v>
      </c>
      <c r="I26" s="72">
        <v>115.20347206511151</v>
      </c>
      <c r="J26" s="72">
        <v>119.36355195805258</v>
      </c>
      <c r="K26" s="72">
        <v>119.89160627522635</v>
      </c>
      <c r="L26" s="72">
        <v>124.93235245884409</v>
      </c>
      <c r="M26" s="72">
        <v>128.79284703324586</v>
      </c>
      <c r="N26" s="72">
        <v>128.78392491788495</v>
      </c>
      <c r="O26" s="72">
        <v>140.7508195741166</v>
      </c>
      <c r="P26" s="72">
        <v>136.53554885353293</v>
      </c>
      <c r="Q26" s="72">
        <v>136.91551040617136</v>
      </c>
      <c r="R26" s="72">
        <v>135.33167318263784</v>
      </c>
      <c r="S26" s="72">
        <v>140.16322794577877</v>
      </c>
      <c r="T26" s="72">
        <v>140.98675093938513</v>
      </c>
      <c r="U26" s="72">
        <v>141.61403396269816</v>
      </c>
      <c r="V26" s="72">
        <v>142.43019335014301</v>
      </c>
      <c r="W26" s="72">
        <v>145.10271277555276</v>
      </c>
      <c r="X26" s="72">
        <v>143.79349993405299</v>
      </c>
      <c r="Y26" s="72">
        <v>143.33075996818363</v>
      </c>
      <c r="Z26" s="72">
        <v>142.10345916108375</v>
      </c>
      <c r="AA26" s="72">
        <v>141.67413313891771</v>
      </c>
      <c r="AB26" s="72">
        <v>143.24916613700213</v>
      </c>
      <c r="AC26" s="72">
        <v>151.73866331340835</v>
      </c>
      <c r="AD26" s="72">
        <v>149.54141786898643</v>
      </c>
      <c r="AE26" s="72">
        <v>148.08628712219667</v>
      </c>
      <c r="AF26" s="72">
        <v>148.89966760618177</v>
      </c>
    </row>
    <row r="27" spans="1:32" ht="14.25" customHeight="1" x14ac:dyDescent="0.25">
      <c r="B27" s="69" t="s">
        <v>245</v>
      </c>
      <c r="C27" s="72">
        <v>36.090642099492548</v>
      </c>
      <c r="D27" s="72">
        <v>36.447616497060828</v>
      </c>
      <c r="E27" s="72">
        <v>35.414854578075357</v>
      </c>
      <c r="F27" s="72">
        <v>35.845697561019364</v>
      </c>
      <c r="G27" s="72">
        <v>34.674957198819357</v>
      </c>
      <c r="H27" s="72">
        <v>34.96404536563373</v>
      </c>
      <c r="I27" s="72">
        <v>34.543869101366461</v>
      </c>
      <c r="J27" s="72">
        <v>34.46107272975366</v>
      </c>
      <c r="K27" s="72">
        <v>34.286583043694975</v>
      </c>
      <c r="L27" s="72">
        <v>33.786437422382342</v>
      </c>
      <c r="M27" s="72">
        <v>33.951395035322683</v>
      </c>
      <c r="N27" s="72">
        <v>33.903333986336371</v>
      </c>
      <c r="O27" s="72">
        <v>33.928814231966328</v>
      </c>
      <c r="P27" s="72">
        <v>32.966313666113798</v>
      </c>
      <c r="Q27" s="72">
        <v>31.561695043735384</v>
      </c>
      <c r="R27" s="72">
        <v>30.313870109905817</v>
      </c>
      <c r="S27" s="72">
        <v>30.288914954592617</v>
      </c>
      <c r="T27" s="72">
        <v>29.782278523244695</v>
      </c>
      <c r="U27" s="72">
        <v>28.534304435371194</v>
      </c>
      <c r="V27" s="72">
        <v>27.841631511220424</v>
      </c>
      <c r="W27" s="72">
        <v>27.589237036842789</v>
      </c>
      <c r="X27" s="72">
        <v>26.995360763254549</v>
      </c>
      <c r="Y27" s="72">
        <v>26.710161539320751</v>
      </c>
      <c r="Z27" s="72">
        <v>26.60523885131332</v>
      </c>
      <c r="AA27" s="72">
        <v>27.652718116144253</v>
      </c>
      <c r="AB27" s="72">
        <v>26.208005180957979</v>
      </c>
      <c r="AC27" s="72">
        <v>26.871222541869798</v>
      </c>
      <c r="AD27" s="72">
        <v>28.598361317178188</v>
      </c>
      <c r="AE27" s="72">
        <v>25.049760775328451</v>
      </c>
      <c r="AF27" s="72">
        <v>24.645218952294812</v>
      </c>
    </row>
    <row r="28" spans="1:32" ht="14.25" customHeight="1" x14ac:dyDescent="0.25">
      <c r="B28" s="69" t="s">
        <v>117</v>
      </c>
      <c r="C28" s="70">
        <v>8980.0760002480183</v>
      </c>
      <c r="D28" s="70">
        <v>9527.7150002480175</v>
      </c>
      <c r="E28" s="70">
        <v>10117.729000248019</v>
      </c>
      <c r="F28" s="70">
        <v>10871.117000248018</v>
      </c>
      <c r="G28" s="70">
        <v>11660.592000248016</v>
      </c>
      <c r="H28" s="70">
        <v>13011.743600248017</v>
      </c>
      <c r="I28" s="70">
        <v>14513.067350000001</v>
      </c>
      <c r="J28" s="70">
        <v>15696.876950000002</v>
      </c>
      <c r="K28" s="70">
        <v>16286.124916611194</v>
      </c>
      <c r="L28" s="70">
        <v>17309.467276928739</v>
      </c>
      <c r="M28" s="70">
        <v>18316.543013225033</v>
      </c>
      <c r="N28" s="70">
        <v>19587.647285225037</v>
      </c>
      <c r="O28" s="70">
        <v>20521.652702307099</v>
      </c>
      <c r="P28" s="70">
        <v>21037.759978499998</v>
      </c>
      <c r="Q28" s="70">
        <v>22265.041912000001</v>
      </c>
      <c r="R28" s="70">
        <v>23287.642339999999</v>
      </c>
      <c r="S28" s="70">
        <v>24366.292567078031</v>
      </c>
      <c r="T28" s="70">
        <v>24654.778366955921</v>
      </c>
      <c r="U28" s="70">
        <v>25127.351366955922</v>
      </c>
      <c r="V28" s="70">
        <v>26175.222999999998</v>
      </c>
      <c r="W28" s="70">
        <v>26812.294999999998</v>
      </c>
      <c r="X28" s="70">
        <v>27291.442000000003</v>
      </c>
      <c r="Y28" s="70">
        <v>28325.798999999999</v>
      </c>
      <c r="Z28" s="70">
        <v>29113.641000000003</v>
      </c>
      <c r="AA28" s="70">
        <v>29640.803</v>
      </c>
      <c r="AB28" s="70">
        <v>30087.412</v>
      </c>
      <c r="AC28" s="70">
        <v>30490.923500000001</v>
      </c>
      <c r="AD28" s="70">
        <v>30964.932499999999</v>
      </c>
      <c r="AE28" s="70">
        <v>31472.809999999998</v>
      </c>
      <c r="AF28" s="70">
        <v>32022.332999999999</v>
      </c>
    </row>
    <row r="29" spans="1:32" ht="14.25" customHeight="1" x14ac:dyDescent="0.25">
      <c r="Z29" s="147"/>
      <c r="AA29" s="147"/>
      <c r="AB29" s="147"/>
      <c r="AC29" s="147"/>
      <c r="AD29" s="147"/>
      <c r="AE29" s="209"/>
      <c r="AF29" s="209"/>
    </row>
    <row r="30" spans="1:32" ht="14.25" customHeight="1" x14ac:dyDescent="0.25">
      <c r="B30" s="98" t="s">
        <v>267</v>
      </c>
      <c r="Z30" s="147"/>
      <c r="AA30" s="147"/>
      <c r="AB30" s="147"/>
      <c r="AC30" s="147"/>
      <c r="AD30" s="147"/>
      <c r="AE30" s="209"/>
      <c r="AF30" s="209"/>
    </row>
    <row r="31" spans="1:32" ht="14.25" hidden="1" customHeight="1" x14ac:dyDescent="0.25">
      <c r="A31" s="9">
        <v>59</v>
      </c>
    </row>
    <row r="32" spans="1:32" ht="7.5" hidden="1" customHeight="1" x14ac:dyDescent="0.25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8"/>
      <c r="AA32" s="148"/>
      <c r="AB32" s="148"/>
      <c r="AC32" s="148"/>
      <c r="AD32" s="148"/>
      <c r="AE32" s="214"/>
      <c r="AF32" s="222"/>
    </row>
    <row r="33" spans="2:54" ht="7.5" hidden="1" customHeight="1" x14ac:dyDescent="0.25"/>
    <row r="34" spans="2:54" ht="15" hidden="1" customHeight="1" x14ac:dyDescent="0.25"/>
    <row r="35" spans="2:54" ht="15" hidden="1" customHeight="1" x14ac:dyDescent="0.25"/>
    <row r="36" spans="2:54" ht="15" hidden="1" customHeight="1" x14ac:dyDescent="0.25"/>
    <row r="37" spans="2:54" ht="15" hidden="1" customHeight="1" x14ac:dyDescent="0.25"/>
    <row r="38" spans="2:54" ht="15" hidden="1" customHeight="1" x14ac:dyDescent="0.25"/>
    <row r="39" spans="2:54" ht="15" hidden="1" customHeight="1" x14ac:dyDescent="0.25"/>
    <row r="40" spans="2:54" ht="15" hidden="1" customHeight="1" x14ac:dyDescent="0.25"/>
    <row r="41" spans="2:54" ht="15" hidden="1" customHeight="1" x14ac:dyDescent="0.25"/>
    <row r="42" spans="2:54" ht="15" hidden="1" customHeight="1" x14ac:dyDescent="0.25"/>
    <row r="43" spans="2:54" s="9" customFormat="1" ht="15" hidden="1" customHeight="1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98"/>
      <c r="AF43" s="19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</row>
    <row r="44" spans="2:54" s="9" customFormat="1" ht="15" hidden="1" customHeight="1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98"/>
      <c r="AF44" s="19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</row>
    <row r="45" spans="2:54" s="9" customFormat="1" ht="15" hidden="1" customHeight="1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198"/>
      <c r="AF45" s="19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</row>
    <row r="46" spans="2:54" s="9" customFormat="1" ht="15" hidden="1" customHeight="1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98"/>
      <c r="AF46" s="19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</row>
    <row r="47" spans="2:54" s="9" customFormat="1" ht="15" hidden="1" customHeight="1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98"/>
      <c r="AF47" s="19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</row>
    <row r="48" spans="2:54" s="9" customFormat="1" ht="15" hidden="1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198"/>
      <c r="AF48" s="19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</row>
    <row r="49" spans="2:54" s="9" customFormat="1" ht="15" hidden="1" customHeight="1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98"/>
      <c r="AF49" s="19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</row>
    <row r="50" spans="2:54" s="9" customFormat="1" ht="15" hidden="1" customHeight="1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98"/>
      <c r="AF50" s="19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</row>
    <row r="51" spans="2:54" s="9" customFormat="1" ht="15" hidden="1" customHeight="1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98"/>
      <c r="AF51" s="19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</row>
    <row r="52" spans="2:54" s="9" customFormat="1" ht="15" hidden="1" customHeight="1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98"/>
      <c r="AF52" s="19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</row>
    <row r="53" spans="2:54" s="9" customFormat="1" ht="15" hidden="1" customHeight="1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98"/>
      <c r="AF53" s="19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</row>
    <row r="54" spans="2:54" s="9" customFormat="1" ht="15" hidden="1" customHeight="1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198"/>
      <c r="AF54" s="19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</row>
    <row r="55" spans="2:54" s="9" customFormat="1" ht="15" hidden="1" customHeight="1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198"/>
      <c r="AF55" s="19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</row>
    <row r="56" spans="2:54" s="9" customFormat="1" ht="15" hidden="1" customHeight="1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198"/>
      <c r="AF56" s="19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</row>
    <row r="57" spans="2:54" s="9" customFormat="1" ht="15" hidden="1" customHeight="1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198"/>
      <c r="AF57" s="19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</row>
    <row r="58" spans="2:54" s="9" customFormat="1" ht="15" hidden="1" customHeight="1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198"/>
      <c r="AF58" s="19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</row>
    <row r="59" spans="2:54" s="9" customFormat="1" ht="15" hidden="1" customHeight="1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198"/>
      <c r="AF59" s="19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</row>
    <row r="60" spans="2:54" s="9" customFormat="1" ht="15" hidden="1" customHeight="1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198"/>
      <c r="AF60" s="19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</row>
  </sheetData>
  <pageMargins left="0.7" right="0.7" top="0.75" bottom="0.75" header="0.3" footer="0.3"/>
  <pageSetup paperSize="9" orientation="portrait" r:id="rId1"/>
  <headerFooter>
    <oddFooter>&amp;L&amp;1#&amp;"Arial"&amp;7&amp;K000000***Este documento está clasificado como PUBLICO por TELEFÓNICA. ***This document is classified as PUBLIC by TELEFÓNICA.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0E7C-B72B-408C-9B71-8E66D98FBB80}">
  <dimension ref="A1:AG20"/>
  <sheetViews>
    <sheetView showGridLines="0" workbookViewId="0">
      <pane xSplit="2" ySplit="6" topLeftCell="U7" activePane="bottomRight" state="frozen"/>
      <selection activeCell="Y16" sqref="Y16"/>
      <selection pane="topRight" activeCell="Y16" sqref="Y16"/>
      <selection pane="bottomLeft" activeCell="Y16" sqref="Y16"/>
      <selection pane="bottomRight" activeCell="AF6" sqref="AF6"/>
    </sheetView>
  </sheetViews>
  <sheetFormatPr defaultColWidth="0" defaultRowHeight="12.5" zeroHeight="1" x14ac:dyDescent="0.25"/>
  <cols>
    <col min="1" max="1" width="2.81640625" style="125" customWidth="1"/>
    <col min="2" max="2" width="34.1796875" style="125" customWidth="1"/>
    <col min="3" max="30" width="8.81640625" style="125" customWidth="1"/>
    <col min="31" max="32" width="8.7265625" style="125" customWidth="1"/>
    <col min="33" max="33" width="2.81640625" style="125" customWidth="1"/>
    <col min="34" max="16384" width="8.81640625" style="125" hidden="1"/>
  </cols>
  <sheetData>
    <row r="1" spans="2:33" x14ac:dyDescent="0.25"/>
    <row r="2" spans="2:33" x14ac:dyDescent="0.25"/>
    <row r="3" spans="2:33" x14ac:dyDescent="0.25"/>
    <row r="4" spans="2:33" x14ac:dyDescent="0.25"/>
    <row r="5" spans="2:33" x14ac:dyDescent="0.25"/>
    <row r="6" spans="2:33" x14ac:dyDescent="0.25">
      <c r="B6" s="117" t="s">
        <v>107</v>
      </c>
      <c r="C6" s="86" t="s">
        <v>2</v>
      </c>
      <c r="D6" s="86" t="s">
        <v>42</v>
      </c>
      <c r="E6" s="86" t="s">
        <v>43</v>
      </c>
      <c r="F6" s="86" t="s">
        <v>45</v>
      </c>
      <c r="G6" s="86" t="s">
        <v>46</v>
      </c>
      <c r="H6" s="86" t="s">
        <v>56</v>
      </c>
      <c r="I6" s="86" t="s">
        <v>57</v>
      </c>
      <c r="J6" s="86" t="s">
        <v>58</v>
      </c>
      <c r="K6" s="86" t="s">
        <v>59</v>
      </c>
      <c r="L6" s="86" t="s">
        <v>75</v>
      </c>
      <c r="M6" s="86" t="s">
        <v>76</v>
      </c>
      <c r="N6" s="86" t="s">
        <v>77</v>
      </c>
      <c r="O6" s="86" t="s">
        <v>78</v>
      </c>
      <c r="P6" s="86" t="s">
        <v>79</v>
      </c>
      <c r="Q6" s="86" t="s">
        <v>82</v>
      </c>
      <c r="R6" s="86" t="s">
        <v>83</v>
      </c>
      <c r="S6" s="86" t="s">
        <v>85</v>
      </c>
      <c r="T6" s="86" t="s">
        <v>98</v>
      </c>
      <c r="U6" s="86" t="s">
        <v>100</v>
      </c>
      <c r="V6" s="86" t="s">
        <v>101</v>
      </c>
      <c r="W6" s="86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  <c r="AG6" s="153"/>
    </row>
    <row r="7" spans="2:33" x14ac:dyDescent="0.25">
      <c r="B7" s="41" t="s">
        <v>108</v>
      </c>
      <c r="C7" s="34">
        <v>8606.5190000000002</v>
      </c>
      <c r="D7" s="34">
        <v>9160.3780000000006</v>
      </c>
      <c r="E7" s="128">
        <v>8968.1919999999991</v>
      </c>
      <c r="F7" s="34">
        <v>8751.2109999999993</v>
      </c>
      <c r="G7" s="34">
        <v>8361.2309999999998</v>
      </c>
      <c r="H7" s="34">
        <v>8150.7529999999997</v>
      </c>
      <c r="I7" s="34">
        <v>7809.857</v>
      </c>
      <c r="J7" s="34">
        <v>10690.808999999999</v>
      </c>
      <c r="K7" s="34">
        <v>11024.347</v>
      </c>
      <c r="L7" s="34">
        <v>10940.664000000001</v>
      </c>
      <c r="M7" s="34">
        <v>9227.9879999999994</v>
      </c>
      <c r="N7" s="34">
        <v>10752.785</v>
      </c>
      <c r="O7" s="34">
        <v>11335.486000000001</v>
      </c>
      <c r="P7" s="34">
        <v>11646.067999999999</v>
      </c>
      <c r="Q7" s="34">
        <v>11181.204</v>
      </c>
      <c r="R7" s="34">
        <v>11408.641</v>
      </c>
      <c r="S7" s="34">
        <v>10942.331</v>
      </c>
      <c r="T7" s="34">
        <v>10248.1</v>
      </c>
      <c r="U7" s="34">
        <v>11095.913</v>
      </c>
      <c r="V7" s="34">
        <v>12080.117</v>
      </c>
      <c r="W7" s="34">
        <v>11732.35</v>
      </c>
      <c r="X7" s="34">
        <v>11584.754999999999</v>
      </c>
      <c r="Y7" s="34">
        <v>12014.701999999999</v>
      </c>
      <c r="Z7" s="34">
        <v>13247.618</v>
      </c>
      <c r="AA7" s="34">
        <v>12771.63</v>
      </c>
      <c r="AB7" s="34">
        <v>12362.698</v>
      </c>
      <c r="AC7" s="34">
        <v>11867.581</v>
      </c>
      <c r="AD7" s="34">
        <v>13116.047</v>
      </c>
      <c r="AE7" s="34">
        <v>12675.08</v>
      </c>
      <c r="AF7" s="34">
        <v>12347.388000000001</v>
      </c>
      <c r="AG7" s="153"/>
    </row>
    <row r="8" spans="2:33" x14ac:dyDescent="0.25">
      <c r="B8" s="42" t="s">
        <v>109</v>
      </c>
      <c r="C8" s="97">
        <v>8679.6039999999994</v>
      </c>
      <c r="D8" s="97">
        <v>9346.8150000000005</v>
      </c>
      <c r="E8" s="97">
        <v>9291.36</v>
      </c>
      <c r="F8" s="97">
        <v>9191.1509999999998</v>
      </c>
      <c r="G8" s="97">
        <v>9117.6389999999992</v>
      </c>
      <c r="H8" s="97">
        <v>9001.0660000000007</v>
      </c>
      <c r="I8" s="97">
        <v>9132.7479999999996</v>
      </c>
      <c r="J8" s="97">
        <v>10818.778</v>
      </c>
      <c r="K8" s="97">
        <v>11305.191999999999</v>
      </c>
      <c r="L8" s="97">
        <v>11469.121999999999</v>
      </c>
      <c r="M8" s="97">
        <v>11333.97</v>
      </c>
      <c r="N8" s="97">
        <v>11230.099</v>
      </c>
      <c r="O8" s="97">
        <v>11977.802</v>
      </c>
      <c r="P8" s="97">
        <v>12502.245999999999</v>
      </c>
      <c r="Q8" s="97">
        <v>12198.918</v>
      </c>
      <c r="R8" s="97">
        <v>12032.602999999999</v>
      </c>
      <c r="S8" s="97">
        <v>11789.32</v>
      </c>
      <c r="T8" s="97">
        <v>11298.244000000001</v>
      </c>
      <c r="U8" s="97">
        <v>12430.253000000001</v>
      </c>
      <c r="V8" s="97">
        <v>13596.039000000001</v>
      </c>
      <c r="W8" s="97">
        <v>13459.94</v>
      </c>
      <c r="X8" s="97">
        <v>13639.664240779999</v>
      </c>
      <c r="Y8" s="97">
        <v>13978.249655149999</v>
      </c>
      <c r="Z8" s="150">
        <v>15246.606328169997</v>
      </c>
      <c r="AA8" s="150">
        <v>14864.93582812</v>
      </c>
      <c r="AB8" s="150">
        <v>14552.402833469996</v>
      </c>
      <c r="AC8" s="150">
        <v>14098.566844699999</v>
      </c>
      <c r="AD8" s="150">
        <v>15432.854451260002</v>
      </c>
      <c r="AE8" s="210">
        <v>15032.278482450001</v>
      </c>
      <c r="AF8" s="210">
        <v>14784.713626059998</v>
      </c>
      <c r="AG8" s="153"/>
    </row>
    <row r="9" spans="2:33" x14ac:dyDescent="0.25"/>
    <row r="10" spans="2:33" x14ac:dyDescent="0.25">
      <c r="B10" s="117" t="s">
        <v>110</v>
      </c>
      <c r="C10" s="86" t="s">
        <v>2</v>
      </c>
      <c r="D10" s="86" t="s">
        <v>42</v>
      </c>
      <c r="E10" s="86" t="s">
        <v>43</v>
      </c>
      <c r="F10" s="86" t="s">
        <v>45</v>
      </c>
      <c r="G10" s="86" t="s">
        <v>46</v>
      </c>
      <c r="H10" s="86" t="s">
        <v>56</v>
      </c>
      <c r="I10" s="86" t="s">
        <v>57</v>
      </c>
      <c r="J10" s="86" t="s">
        <v>58</v>
      </c>
      <c r="K10" s="86" t="s">
        <v>59</v>
      </c>
      <c r="L10" s="86" t="s">
        <v>75</v>
      </c>
      <c r="M10" s="86" t="s">
        <v>76</v>
      </c>
      <c r="N10" s="86" t="s">
        <v>77</v>
      </c>
      <c r="O10" s="86" t="s">
        <v>78</v>
      </c>
      <c r="P10" s="86" t="s">
        <v>79</v>
      </c>
      <c r="Q10" s="86" t="s">
        <v>82</v>
      </c>
      <c r="R10" s="86" t="s">
        <v>83</v>
      </c>
      <c r="S10" s="86" t="s">
        <v>85</v>
      </c>
      <c r="T10" s="86" t="s">
        <v>98</v>
      </c>
      <c r="U10" s="86" t="s">
        <v>100</v>
      </c>
      <c r="V10" s="86" t="s">
        <v>101</v>
      </c>
      <c r="W10" s="86" t="s">
        <v>104</v>
      </c>
      <c r="X10" s="86" t="s">
        <v>118</v>
      </c>
      <c r="Y10" s="86" t="s">
        <v>169</v>
      </c>
      <c r="Z10" s="86" t="s">
        <v>183</v>
      </c>
      <c r="AA10" s="86" t="s">
        <v>190</v>
      </c>
      <c r="AB10" s="86" t="s">
        <v>194</v>
      </c>
      <c r="AC10" s="86" t="s">
        <v>199</v>
      </c>
      <c r="AD10" s="86" t="s">
        <v>250</v>
      </c>
      <c r="AE10" s="28" t="s">
        <v>258</v>
      </c>
      <c r="AF10" s="28" t="s">
        <v>262</v>
      </c>
      <c r="AG10" s="153"/>
    </row>
    <row r="11" spans="2:33" x14ac:dyDescent="0.25">
      <c r="B11" s="129" t="s">
        <v>111</v>
      </c>
      <c r="C11" s="128">
        <v>-448</v>
      </c>
      <c r="D11" s="128">
        <v>-485</v>
      </c>
      <c r="E11" s="128">
        <v>-501</v>
      </c>
      <c r="F11" s="128">
        <v>-506</v>
      </c>
      <c r="G11" s="128">
        <v>-514.08905690000006</v>
      </c>
      <c r="H11" s="128">
        <v>-521.50105579000001</v>
      </c>
      <c r="I11" s="128">
        <v>-535.19959669000002</v>
      </c>
      <c r="J11" s="128">
        <v>-659.75106426000002</v>
      </c>
      <c r="K11" s="128">
        <v>-633.73088048</v>
      </c>
      <c r="L11" s="128">
        <v>-680.36675549000006</v>
      </c>
      <c r="M11" s="128">
        <v>-704.30964960999995</v>
      </c>
      <c r="N11" s="128">
        <v>-718.70429949000004</v>
      </c>
      <c r="O11" s="128">
        <v>-739.27207892999991</v>
      </c>
      <c r="P11" s="128">
        <v>-753.03402775999996</v>
      </c>
      <c r="Q11" s="128">
        <v>-774.99352775</v>
      </c>
      <c r="R11" s="128">
        <v>-782.26994290000005</v>
      </c>
      <c r="S11" s="128">
        <v>-823.65016601000002</v>
      </c>
      <c r="T11" s="128">
        <v>-841.58284529999992</v>
      </c>
      <c r="U11" s="128">
        <v>-765.36259169000004</v>
      </c>
      <c r="V11" s="128">
        <v>-922.74868837999998</v>
      </c>
      <c r="W11" s="128">
        <v>-826.44721791000006</v>
      </c>
      <c r="X11" s="128">
        <v>-848.59055211000009</v>
      </c>
      <c r="Y11" s="128">
        <v>-859.41503435999994</v>
      </c>
      <c r="Z11" s="151">
        <v>-918.78618292999988</v>
      </c>
      <c r="AA11" s="151">
        <v>-913.45253279000008</v>
      </c>
      <c r="AB11" s="151">
        <v>-903.95183922000001</v>
      </c>
      <c r="AC11" s="151">
        <v>-934.22424878000004</v>
      </c>
      <c r="AD11" s="151">
        <v>-971.67793915999994</v>
      </c>
      <c r="AE11" s="128">
        <v>-962.13944474999994</v>
      </c>
      <c r="AF11" s="128">
        <v>-1004.6477626200002</v>
      </c>
      <c r="AG11" s="153"/>
    </row>
    <row r="12" spans="2:33" x14ac:dyDescent="0.25">
      <c r="B12" s="42" t="s">
        <v>112</v>
      </c>
      <c r="C12" s="97">
        <v>-99</v>
      </c>
      <c r="D12" s="97">
        <v>-119</v>
      </c>
      <c r="E12" s="97">
        <v>-124</v>
      </c>
      <c r="F12" s="97">
        <v>-116</v>
      </c>
      <c r="G12" s="97">
        <v>-91.810000000000016</v>
      </c>
      <c r="H12" s="97">
        <v>-124.19664816</v>
      </c>
      <c r="I12" s="97">
        <v>-85.755103579999997</v>
      </c>
      <c r="J12" s="97">
        <v>-224.36556919999998</v>
      </c>
      <c r="K12" s="97">
        <v>-180.12841079</v>
      </c>
      <c r="L12" s="97">
        <v>-201.19302854</v>
      </c>
      <c r="M12" s="97">
        <v>-207.60043129000002</v>
      </c>
      <c r="N12" s="97">
        <v>-239.78793905999999</v>
      </c>
      <c r="O12" s="97">
        <v>-291.00211182000004</v>
      </c>
      <c r="P12" s="97">
        <v>-317.69016311000001</v>
      </c>
      <c r="Q12" s="97">
        <v>-341.64126062000003</v>
      </c>
      <c r="R12" s="97">
        <v>-342.04206583999996</v>
      </c>
      <c r="S12" s="97">
        <v>-335.25540254000032</v>
      </c>
      <c r="T12" s="97">
        <v>-315.71652845677301</v>
      </c>
      <c r="U12" s="97">
        <v>-373.87590069999703</v>
      </c>
      <c r="V12" s="97">
        <v>-367.72178510000003</v>
      </c>
      <c r="W12" s="97">
        <v>-403.35884307999999</v>
      </c>
      <c r="X12" s="97">
        <v>-390.27160944000002</v>
      </c>
      <c r="Y12" s="97">
        <v>-388.13755293999998</v>
      </c>
      <c r="Z12" s="150">
        <v>-449.22529039</v>
      </c>
      <c r="AA12" s="150">
        <v>-413.86898367000003</v>
      </c>
      <c r="AB12" s="150">
        <v>-421.90078812999991</v>
      </c>
      <c r="AC12" s="150">
        <v>-417.88179421999996</v>
      </c>
      <c r="AD12" s="150">
        <v>-450.17134957000007</v>
      </c>
      <c r="AE12" s="210">
        <v>-447.55862667000002</v>
      </c>
      <c r="AF12" s="210">
        <v>-436.83037365000007</v>
      </c>
      <c r="AG12" s="153"/>
    </row>
    <row r="13" spans="2:33" x14ac:dyDescent="0.25"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53"/>
    </row>
    <row r="14" spans="2:33" x14ac:dyDescent="0.25">
      <c r="B14" s="117" t="s">
        <v>113</v>
      </c>
      <c r="C14" s="86" t="s">
        <v>2</v>
      </c>
      <c r="D14" s="86" t="s">
        <v>42</v>
      </c>
      <c r="E14" s="86" t="s">
        <v>43</v>
      </c>
      <c r="F14" s="86" t="s">
        <v>45</v>
      </c>
      <c r="G14" s="86" t="s">
        <v>46</v>
      </c>
      <c r="H14" s="86" t="s">
        <v>56</v>
      </c>
      <c r="I14" s="86" t="s">
        <v>57</v>
      </c>
      <c r="J14" s="86" t="s">
        <v>58</v>
      </c>
      <c r="K14" s="86" t="s">
        <v>59</v>
      </c>
      <c r="L14" s="86" t="s">
        <v>75</v>
      </c>
      <c r="M14" s="86" t="s">
        <v>76</v>
      </c>
      <c r="N14" s="86" t="s">
        <v>77</v>
      </c>
      <c r="O14" s="86" t="s">
        <v>78</v>
      </c>
      <c r="P14" s="86" t="s">
        <v>79</v>
      </c>
      <c r="Q14" s="86" t="s">
        <v>82</v>
      </c>
      <c r="R14" s="86" t="s">
        <v>83</v>
      </c>
      <c r="S14" s="86" t="s">
        <v>85</v>
      </c>
      <c r="T14" s="86" t="s">
        <v>98</v>
      </c>
      <c r="U14" s="86" t="s">
        <v>100</v>
      </c>
      <c r="V14" s="86" t="s">
        <v>101</v>
      </c>
      <c r="W14" s="86" t="s">
        <v>104</v>
      </c>
      <c r="X14" s="28" t="s">
        <v>118</v>
      </c>
      <c r="Y14" s="28" t="s">
        <v>169</v>
      </c>
      <c r="Z14" s="28" t="s">
        <v>183</v>
      </c>
      <c r="AA14" s="28" t="s">
        <v>190</v>
      </c>
      <c r="AB14" s="28" t="s">
        <v>194</v>
      </c>
      <c r="AC14" s="28" t="s">
        <v>199</v>
      </c>
      <c r="AD14" s="28" t="s">
        <v>250</v>
      </c>
      <c r="AE14" s="28" t="s">
        <v>258</v>
      </c>
      <c r="AF14" s="28" t="s">
        <v>262</v>
      </c>
      <c r="AG14" s="153"/>
    </row>
    <row r="15" spans="2:33" x14ac:dyDescent="0.25">
      <c r="B15" s="41" t="s">
        <v>114</v>
      </c>
      <c r="C15" s="34">
        <v>-381.01499999999999</v>
      </c>
      <c r="D15" s="34">
        <v>-385.83199999999999</v>
      </c>
      <c r="E15" s="34">
        <v>-397.76199999999994</v>
      </c>
      <c r="F15" s="34">
        <v>-394.55600000000004</v>
      </c>
      <c r="G15" s="34">
        <v>-537.99588582632896</v>
      </c>
      <c r="H15" s="34">
        <v>-441.002678960438</v>
      </c>
      <c r="I15" s="34">
        <v>-438.02138982882798</v>
      </c>
      <c r="J15" s="34">
        <v>-1427.33</v>
      </c>
      <c r="K15" s="34">
        <v>-498.87746083141587</v>
      </c>
      <c r="L15" s="34">
        <v>-418.34213968727386</v>
      </c>
      <c r="M15" s="34">
        <v>-648.68594160421299</v>
      </c>
      <c r="N15" s="34">
        <v>-889.50767663614999</v>
      </c>
      <c r="O15" s="34">
        <v>-574.07620127796019</v>
      </c>
      <c r="P15" s="34">
        <v>-614.41623699698903</v>
      </c>
      <c r="Q15" s="34">
        <v>-601</v>
      </c>
      <c r="R15" s="34">
        <v>-1150.7295617250511</v>
      </c>
      <c r="S15" s="34">
        <v>-573.76499999999999</v>
      </c>
      <c r="T15" s="34">
        <v>-636.19200000000012</v>
      </c>
      <c r="U15" s="34">
        <v>-623.97699999999975</v>
      </c>
      <c r="V15" s="34">
        <v>-920.97500000000036</v>
      </c>
      <c r="W15" s="34">
        <v>-650.50400000000002</v>
      </c>
      <c r="X15" s="34">
        <v>-591.00279902202612</v>
      </c>
      <c r="Y15" s="34">
        <v>-911.46187310080438</v>
      </c>
      <c r="Z15" s="34">
        <v>-929.58336850606656</v>
      </c>
      <c r="AA15" s="34">
        <v>-842.94368897021138</v>
      </c>
      <c r="AB15" s="34">
        <v>-879.01636251283787</v>
      </c>
      <c r="AC15" s="34">
        <v>-775.62002194090303</v>
      </c>
      <c r="AD15" s="34">
        <v>-824.45081688604773</v>
      </c>
      <c r="AE15" s="34">
        <v>-924.02342358999999</v>
      </c>
      <c r="AF15" s="34">
        <v>-899.70699999999999</v>
      </c>
      <c r="AG15" s="153"/>
    </row>
    <row r="16" spans="2:33" x14ac:dyDescent="0.25">
      <c r="B16" s="41" t="s">
        <v>115</v>
      </c>
      <c r="C16" s="34">
        <v>-98.79</v>
      </c>
      <c r="D16" s="34">
        <v>-106.41799999999999</v>
      </c>
      <c r="E16" s="34">
        <v>-100.98199999999999</v>
      </c>
      <c r="F16" s="34">
        <v>-109.306</v>
      </c>
      <c r="G16" s="34">
        <v>-118.026900653675</v>
      </c>
      <c r="H16" s="34">
        <v>-114.525215619558</v>
      </c>
      <c r="I16" s="34">
        <v>-128.411179049303</v>
      </c>
      <c r="J16" s="34">
        <v>-206.44</v>
      </c>
      <c r="K16" s="34">
        <v>-159.22251257856567</v>
      </c>
      <c r="L16" s="34">
        <v>-211.80879929143202</v>
      </c>
      <c r="M16" s="34">
        <v>-198.97850395704381</v>
      </c>
      <c r="N16" s="34">
        <v>-234.87993873393017</v>
      </c>
      <c r="O16" s="34">
        <v>-287.62924865204798</v>
      </c>
      <c r="P16" s="34">
        <v>-305.44646902795699</v>
      </c>
      <c r="Q16" s="34">
        <v>-342</v>
      </c>
      <c r="R16" s="34">
        <v>-365.71628231999489</v>
      </c>
      <c r="S16" s="34">
        <v>-357.39600000000002</v>
      </c>
      <c r="T16" s="34">
        <v>-338.68099999999998</v>
      </c>
      <c r="U16" s="34">
        <v>-248.31300000000005</v>
      </c>
      <c r="V16" s="34">
        <v>-537.00199999999995</v>
      </c>
      <c r="W16" s="34">
        <v>-388.84100000000001</v>
      </c>
      <c r="X16" s="34">
        <v>-331.40700000000004</v>
      </c>
      <c r="Y16" s="34">
        <v>-433.14200000000005</v>
      </c>
      <c r="Z16" s="34">
        <v>-446.80199999999991</v>
      </c>
      <c r="AA16" s="34">
        <v>-405.84199999999998</v>
      </c>
      <c r="AB16" s="34">
        <v>-368.08199999999999</v>
      </c>
      <c r="AC16" s="34">
        <v>-553.33400000000006</v>
      </c>
      <c r="AD16" s="34">
        <v>-429.10099999999989</v>
      </c>
      <c r="AE16" s="34">
        <v>-448.81299999999999</v>
      </c>
      <c r="AF16" s="34">
        <v>-455.27</v>
      </c>
      <c r="AG16" s="153"/>
    </row>
    <row r="17" spans="2:32" s="127" customFormat="1" ht="13" x14ac:dyDescent="0.3">
      <c r="B17" s="130" t="s">
        <v>116</v>
      </c>
      <c r="C17" s="131">
        <v>-479.80500000000001</v>
      </c>
      <c r="D17" s="131">
        <v>-492.25</v>
      </c>
      <c r="E17" s="131">
        <v>-498.74399999999991</v>
      </c>
      <c r="F17" s="131">
        <v>-503.86200000000002</v>
      </c>
      <c r="G17" s="131">
        <v>-656.02278648000402</v>
      </c>
      <c r="H17" s="131">
        <v>-555.52789457999597</v>
      </c>
      <c r="I17" s="131">
        <v>-566.43256887813095</v>
      </c>
      <c r="J17" s="131">
        <v>-1633.77</v>
      </c>
      <c r="K17" s="131">
        <v>-658.09997340998154</v>
      </c>
      <c r="L17" s="131">
        <v>-630.15093897870588</v>
      </c>
      <c r="M17" s="131">
        <v>-847.6644455612568</v>
      </c>
      <c r="N17" s="131">
        <v>-1124.3876153700801</v>
      </c>
      <c r="O17" s="131">
        <v>-861.70544993000817</v>
      </c>
      <c r="P17" s="131">
        <v>-919.86270602494596</v>
      </c>
      <c r="Q17" s="131">
        <v>-943</v>
      </c>
      <c r="R17" s="131">
        <v>-1516.445844045046</v>
      </c>
      <c r="S17" s="131">
        <v>-931.16100000000006</v>
      </c>
      <c r="T17" s="131">
        <v>-974.87300000000005</v>
      </c>
      <c r="U17" s="131">
        <v>-872.28999999999974</v>
      </c>
      <c r="V17" s="131">
        <v>-1457.9770000000003</v>
      </c>
      <c r="W17" s="131">
        <v>-1039.345</v>
      </c>
      <c r="X17" s="131">
        <v>-922.40979902202616</v>
      </c>
      <c r="Y17" s="131">
        <v>-1344.6038731008043</v>
      </c>
      <c r="Z17" s="152">
        <v>-1376.3853685060665</v>
      </c>
      <c r="AA17" s="152">
        <v>-1248.7856889702114</v>
      </c>
      <c r="AB17" s="152">
        <v>-1247.0983625128379</v>
      </c>
      <c r="AC17" s="152">
        <v>-1328.9540219409032</v>
      </c>
      <c r="AD17" s="152">
        <v>-1253.5518168860476</v>
      </c>
      <c r="AE17" s="211">
        <v>-1372.8364235899999</v>
      </c>
      <c r="AF17" s="211">
        <v>-1354.9769999999999</v>
      </c>
    </row>
    <row r="18" spans="2:32" x14ac:dyDescent="0.25"/>
    <row r="19" spans="2:32" x14ac:dyDescent="0.25"/>
    <row r="20" spans="2:32" x14ac:dyDescent="0.25"/>
  </sheetData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ilha17">
    <pageSetUpPr fitToPage="1"/>
  </sheetPr>
  <dimension ref="A1:BS18"/>
  <sheetViews>
    <sheetView showGridLines="0" workbookViewId="0">
      <pane xSplit="2" ySplit="6" topLeftCell="W7" activePane="bottomRight" state="frozen"/>
      <selection activeCell="B7" sqref="B7:F13"/>
      <selection pane="topRight" activeCell="B7" sqref="B7:F13"/>
      <selection pane="bottomLeft" activeCell="B7" sqref="B7:F13"/>
      <selection pane="bottomRight" activeCell="AF6" sqref="AF6"/>
    </sheetView>
  </sheetViews>
  <sheetFormatPr defaultColWidth="0" defaultRowHeight="14.25" customHeight="1" zeroHeight="1" x14ac:dyDescent="0.25"/>
  <cols>
    <col min="1" max="1" width="2.81640625" style="5" customWidth="1"/>
    <col min="2" max="2" width="57.1796875" style="5" customWidth="1"/>
    <col min="3" max="30" width="8.81640625" style="5" customWidth="1"/>
    <col min="31" max="32" width="8.7265625" style="5" customWidth="1"/>
    <col min="33" max="33" width="2.81640625" style="4" customWidth="1"/>
    <col min="34" max="71" width="0" style="2" hidden="1" customWidth="1"/>
    <col min="72" max="16384" width="12.81640625" style="2" hidden="1"/>
  </cols>
  <sheetData>
    <row r="1" spans="1:33" ht="14.25" customHeight="1" x14ac:dyDescent="0.25"/>
    <row r="2" spans="1:33" ht="14.25" customHeight="1" x14ac:dyDescent="0.25"/>
    <row r="3" spans="1:33" ht="14.25" customHeight="1" x14ac:dyDescent="0.25"/>
    <row r="4" spans="1:33" ht="14.25" customHeight="1" x14ac:dyDescent="0.25">
      <c r="AE4" s="212"/>
      <c r="AF4" s="212"/>
    </row>
    <row r="5" spans="1:33" ht="14.25" customHeight="1" x14ac:dyDescent="0.25"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3" s="1" customFormat="1" ht="14.25" customHeight="1" x14ac:dyDescent="0.25">
      <c r="A6" s="3"/>
      <c r="B6" s="85" t="s">
        <v>33</v>
      </c>
      <c r="C6" s="86" t="s">
        <v>2</v>
      </c>
      <c r="D6" s="86" t="s">
        <v>42</v>
      </c>
      <c r="E6" s="86" t="s">
        <v>43</v>
      </c>
      <c r="F6" s="86" t="s">
        <v>45</v>
      </c>
      <c r="G6" s="86" t="s">
        <v>46</v>
      </c>
      <c r="H6" s="28" t="s">
        <v>56</v>
      </c>
      <c r="I6" s="28" t="s">
        <v>57</v>
      </c>
      <c r="J6" s="28" t="s">
        <v>58</v>
      </c>
      <c r="K6" s="28" t="s">
        <v>59</v>
      </c>
      <c r="L6" s="28" t="s">
        <v>75</v>
      </c>
      <c r="M6" s="28" t="s">
        <v>76</v>
      </c>
      <c r="N6" s="28" t="s">
        <v>77</v>
      </c>
      <c r="O6" s="28" t="s">
        <v>78</v>
      </c>
      <c r="P6" s="28" t="s">
        <v>79</v>
      </c>
      <c r="Q6" s="28" t="s">
        <v>82</v>
      </c>
      <c r="R6" s="28" t="s">
        <v>83</v>
      </c>
      <c r="S6" s="28" t="s">
        <v>85</v>
      </c>
      <c r="T6" s="28" t="s">
        <v>98</v>
      </c>
      <c r="U6" s="28" t="s">
        <v>100</v>
      </c>
      <c r="V6" s="28" t="s">
        <v>101</v>
      </c>
      <c r="W6" s="28" t="s">
        <v>104</v>
      </c>
      <c r="X6" s="28" t="s">
        <v>118</v>
      </c>
      <c r="Y6" s="28" t="s">
        <v>169</v>
      </c>
      <c r="Z6" s="28" t="s">
        <v>183</v>
      </c>
      <c r="AA6" s="28" t="s">
        <v>190</v>
      </c>
      <c r="AB6" s="28" t="s">
        <v>194</v>
      </c>
      <c r="AC6" s="28" t="s">
        <v>199</v>
      </c>
      <c r="AD6" s="28" t="s">
        <v>250</v>
      </c>
      <c r="AE6" s="28" t="s">
        <v>258</v>
      </c>
      <c r="AF6" s="28" t="s">
        <v>262</v>
      </c>
      <c r="AG6" s="4"/>
    </row>
    <row r="7" spans="1:33" ht="14.25" customHeight="1" x14ac:dyDescent="0.25">
      <c r="B7" s="88" t="s">
        <v>28</v>
      </c>
      <c r="C7" s="34">
        <v>1269.3644746027139</v>
      </c>
      <c r="D7" s="34">
        <v>1239</v>
      </c>
      <c r="E7" s="34">
        <v>848.5931173010373</v>
      </c>
      <c r="F7" s="34">
        <v>2097.225226153862</v>
      </c>
      <c r="G7" s="34">
        <v>2714.354485782374</v>
      </c>
      <c r="H7" s="34">
        <v>2612.1817241363815</v>
      </c>
      <c r="I7" s="34">
        <v>2472.7565934874783</v>
      </c>
      <c r="J7" s="34">
        <v>1420.428687018341</v>
      </c>
      <c r="K7" s="34">
        <v>1520.7907570476618</v>
      </c>
      <c r="L7" s="34">
        <v>1474.0911671305867</v>
      </c>
      <c r="M7" s="34">
        <v>1373.5758962993623</v>
      </c>
      <c r="N7" s="34">
        <v>3999.4111418877815</v>
      </c>
      <c r="O7" s="34">
        <v>1845.8502067216004</v>
      </c>
      <c r="P7" s="34">
        <v>1314.3026896538738</v>
      </c>
      <c r="Q7" s="34">
        <v>2518.0485900600065</v>
      </c>
      <c r="R7" s="34">
        <v>2507.8542669400013</v>
      </c>
      <c r="S7" s="34">
        <v>1868.7246226400066</v>
      </c>
      <c r="T7" s="34">
        <v>1986.6617101200063</v>
      </c>
      <c r="U7" s="34">
        <v>838.54597732999912</v>
      </c>
      <c r="V7" s="110">
        <v>598.5700830791817</v>
      </c>
      <c r="W7" s="110">
        <v>465.3489361791809</v>
      </c>
      <c r="X7" s="34">
        <v>379.53949226543068</v>
      </c>
      <c r="Y7" s="34">
        <v>1804.2173462921742</v>
      </c>
      <c r="Z7" s="149">
        <v>1927.3317705013435</v>
      </c>
      <c r="AA7" s="149">
        <v>2061.0151738104018</v>
      </c>
      <c r="AB7" s="149">
        <v>2158.4910460804017</v>
      </c>
      <c r="AC7" s="149">
        <v>387.18483322329143</v>
      </c>
      <c r="AD7" s="149">
        <v>465.68804310169855</v>
      </c>
      <c r="AE7" s="34">
        <v>377.64016602272727</v>
      </c>
      <c r="AF7" s="34">
        <v>508.97512187842096</v>
      </c>
    </row>
    <row r="8" spans="1:33" ht="14.25" customHeight="1" x14ac:dyDescent="0.25">
      <c r="B8" s="88" t="s">
        <v>29</v>
      </c>
      <c r="C8" s="34">
        <v>3922.3263021572857</v>
      </c>
      <c r="D8" s="34">
        <v>4151</v>
      </c>
      <c r="E8" s="34">
        <v>3570.471497632619</v>
      </c>
      <c r="F8" s="34">
        <v>2536.297088011519</v>
      </c>
      <c r="G8" s="34">
        <v>1550.6858178822049</v>
      </c>
      <c r="H8" s="34">
        <v>1535.0710695484959</v>
      </c>
      <c r="I8" s="34">
        <v>1027.5028268801216</v>
      </c>
      <c r="J8" s="34">
        <v>999.9588781302084</v>
      </c>
      <c r="K8" s="34">
        <v>20.069113797083332</v>
      </c>
      <c r="L8" s="34">
        <v>1.3310596039583515</v>
      </c>
      <c r="M8" s="34">
        <v>1.7084230833319225E-2</v>
      </c>
      <c r="N8" s="34">
        <v>1704.4639212499999</v>
      </c>
      <c r="O8" s="34">
        <v>1763.8432784300003</v>
      </c>
      <c r="P8" s="34">
        <v>2566.0548864600005</v>
      </c>
      <c r="Q8" s="34">
        <v>5030.6139007000002</v>
      </c>
      <c r="R8" s="34">
        <v>4761.3390068900007</v>
      </c>
      <c r="S8" s="34">
        <v>5324.0613126199996</v>
      </c>
      <c r="T8" s="34">
        <v>4983.6808325800002</v>
      </c>
      <c r="U8" s="34">
        <v>4485.6367344700002</v>
      </c>
      <c r="V8" s="110">
        <v>4542.6178185575673</v>
      </c>
      <c r="W8" s="110">
        <v>4600.2366661875749</v>
      </c>
      <c r="X8" s="34">
        <v>4860.7744458350335</v>
      </c>
      <c r="Y8" s="34">
        <v>3469.5499190790142</v>
      </c>
      <c r="Z8" s="149">
        <v>3572.5918027609346</v>
      </c>
      <c r="AA8" s="149">
        <v>3633.4389872688976</v>
      </c>
      <c r="AB8" s="149">
        <v>3604.7960492088978</v>
      </c>
      <c r="AC8" s="149">
        <v>3590.8158708716646</v>
      </c>
      <c r="AD8" s="149">
        <v>4448.1392882488053</v>
      </c>
      <c r="AE8" s="34">
        <v>4460.4903811203612</v>
      </c>
      <c r="AF8" s="34">
        <v>4422.8207730362201</v>
      </c>
    </row>
    <row r="9" spans="1:33" ht="14.25" customHeight="1" x14ac:dyDescent="0.25">
      <c r="B9" s="57" t="s">
        <v>246</v>
      </c>
      <c r="C9" s="58">
        <v>5191.6907767599996</v>
      </c>
      <c r="D9" s="58">
        <v>5390</v>
      </c>
      <c r="E9" s="58">
        <v>4419.0646149336562</v>
      </c>
      <c r="F9" s="58">
        <v>4633.5223141653805</v>
      </c>
      <c r="G9" s="58">
        <v>4265.0403036645785</v>
      </c>
      <c r="H9" s="58">
        <v>4147.2527936848774</v>
      </c>
      <c r="I9" s="58">
        <v>3500.2594203675999</v>
      </c>
      <c r="J9" s="58">
        <v>2420.3875651485496</v>
      </c>
      <c r="K9" s="58">
        <v>1540.8598708447453</v>
      </c>
      <c r="L9" s="58">
        <v>1475.4222267345449</v>
      </c>
      <c r="M9" s="58">
        <v>1373.5929805301955</v>
      </c>
      <c r="N9" s="58">
        <v>5703.8750631377816</v>
      </c>
      <c r="O9" s="58">
        <v>3609.6934851516007</v>
      </c>
      <c r="P9" s="58">
        <v>3880.3575761138745</v>
      </c>
      <c r="Q9" s="58">
        <v>7548.6624907600071</v>
      </c>
      <c r="R9" s="58">
        <v>7269.193273830002</v>
      </c>
      <c r="S9" s="58">
        <v>7192.7859352600062</v>
      </c>
      <c r="T9" s="58">
        <v>6970.3425427000066</v>
      </c>
      <c r="U9" s="58">
        <v>5324.1827117999992</v>
      </c>
      <c r="V9" s="111">
        <v>5141.1879016367493</v>
      </c>
      <c r="W9" s="111">
        <v>5065.5856023667557</v>
      </c>
      <c r="X9" s="58">
        <v>5240.3139381004639</v>
      </c>
      <c r="Y9" s="58">
        <v>5273.7672653711888</v>
      </c>
      <c r="Z9" s="58">
        <v>5499.9235732622783</v>
      </c>
      <c r="AA9" s="58">
        <v>5694.4541610792994</v>
      </c>
      <c r="AB9" s="58">
        <v>5763.287095289299</v>
      </c>
      <c r="AC9" s="58">
        <v>3978.0007040949558</v>
      </c>
      <c r="AD9" s="58">
        <v>4913.8273313505042</v>
      </c>
      <c r="AE9" s="58">
        <v>4838.1305471430887</v>
      </c>
      <c r="AF9" s="58">
        <v>4931.7958949146414</v>
      </c>
    </row>
    <row r="10" spans="1:33" ht="14.25" customHeight="1" x14ac:dyDescent="0.25">
      <c r="B10" s="88" t="s">
        <v>30</v>
      </c>
      <c r="C10" s="34">
        <v>-4087.5046163500019</v>
      </c>
      <c r="D10" s="34">
        <v>-5870.8737474500076</v>
      </c>
      <c r="E10" s="34">
        <v>-4561.3101483000082</v>
      </c>
      <c r="F10" s="34">
        <v>-3406.5891583499997</v>
      </c>
      <c r="G10" s="34">
        <v>-5492.6379343600047</v>
      </c>
      <c r="H10" s="34">
        <v>-8187.5029406399999</v>
      </c>
      <c r="I10" s="34">
        <v>-8369.766289200008</v>
      </c>
      <c r="J10" s="34">
        <v>-5764.0559829500016</v>
      </c>
      <c r="K10" s="34">
        <v>-6903.3366527099979</v>
      </c>
      <c r="L10" s="34">
        <v>-8434.8962102300211</v>
      </c>
      <c r="M10" s="34">
        <v>-8727.8113360000079</v>
      </c>
      <c r="N10" s="34">
        <v>-6503.6630000000005</v>
      </c>
      <c r="O10" s="34">
        <v>-6504.5360550700007</v>
      </c>
      <c r="P10" s="34">
        <v>-3201.7710000000002</v>
      </c>
      <c r="Q10" s="34">
        <v>-6150.5592809600003</v>
      </c>
      <c r="R10" s="34">
        <v>-2433.1089999999999</v>
      </c>
      <c r="S10" s="34">
        <v>-5359.7427334399981</v>
      </c>
      <c r="T10" s="34">
        <v>-5591.4417541000003</v>
      </c>
      <c r="U10" s="34">
        <v>-4747.2629999999999</v>
      </c>
      <c r="V10" s="110">
        <v>-4567.6172416299833</v>
      </c>
      <c r="W10" s="110">
        <v>-6994.6737417700006</v>
      </c>
      <c r="X10" s="34">
        <v>-7574.0782047399907</v>
      </c>
      <c r="Y10" s="34">
        <v>-7011.7817000000005</v>
      </c>
      <c r="Z10" s="149">
        <v>-6937.4765850543672</v>
      </c>
      <c r="AA10" s="149">
        <v>-8422.118874130012</v>
      </c>
      <c r="AB10" s="149">
        <v>-9670.3142512300092</v>
      </c>
      <c r="AC10" s="149">
        <v>-6994.587376570028</v>
      </c>
      <c r="AD10" s="149">
        <v>-7318.5825333799903</v>
      </c>
      <c r="AE10" s="34">
        <v>-9338.2949542199967</v>
      </c>
      <c r="AF10" s="34">
        <v>-8762.9151980900024</v>
      </c>
    </row>
    <row r="11" spans="1:33" ht="14.25" customHeight="1" x14ac:dyDescent="0.25">
      <c r="B11" s="88" t="s">
        <v>31</v>
      </c>
      <c r="C11" s="34">
        <v>-55.444555410000007</v>
      </c>
      <c r="D11" s="34">
        <v>-30</v>
      </c>
      <c r="E11" s="34">
        <v>-16.586379179999998</v>
      </c>
      <c r="F11" s="34">
        <v>-16.029987529999985</v>
      </c>
      <c r="G11" s="34">
        <v>-0.78790104999998212</v>
      </c>
      <c r="H11" s="34">
        <v>-13.83868193999999</v>
      </c>
      <c r="I11" s="34">
        <v>18.169488990000008</v>
      </c>
      <c r="J11" s="34">
        <v>5.5639548900000229</v>
      </c>
      <c r="K11" s="34">
        <v>-6.6201887499999925</v>
      </c>
      <c r="L11" s="34">
        <v>22.976772240000024</v>
      </c>
      <c r="M11" s="34">
        <v>12.630849760000027</v>
      </c>
      <c r="N11" s="34">
        <v>12.676</v>
      </c>
      <c r="O11" s="34">
        <v>43.6</v>
      </c>
      <c r="P11" s="34">
        <v>-44.869</v>
      </c>
      <c r="Q11" s="34">
        <v>-61.148244869726597</v>
      </c>
      <c r="R11" s="34">
        <v>6.1180000000000003</v>
      </c>
      <c r="S11" s="34">
        <v>70.804681823772569</v>
      </c>
      <c r="T11" s="34">
        <v>31.634532609999994</v>
      </c>
      <c r="U11" s="34">
        <v>18.231000000000002</v>
      </c>
      <c r="V11" s="110">
        <v>9.4145362800000143</v>
      </c>
      <c r="W11" s="110">
        <v>9.0324273099999992</v>
      </c>
      <c r="X11" s="34">
        <v>-4.1299672399999983</v>
      </c>
      <c r="Y11" s="34">
        <v>17.3</v>
      </c>
      <c r="Z11" s="149">
        <v>-6.0949999999999998</v>
      </c>
      <c r="AA11" s="149">
        <v>-1.0956381000000008</v>
      </c>
      <c r="AB11" s="149">
        <v>7.1009694299999975</v>
      </c>
      <c r="AC11" s="149">
        <v>19.437945059999997</v>
      </c>
      <c r="AD11" s="149">
        <v>80.574311420000001</v>
      </c>
      <c r="AE11" s="34">
        <v>9.5335609699999999</v>
      </c>
      <c r="AF11" s="34">
        <v>44.248516859999995</v>
      </c>
    </row>
    <row r="12" spans="1:33" ht="14.25" customHeight="1" x14ac:dyDescent="0.25">
      <c r="B12" s="88" t="s">
        <v>32</v>
      </c>
      <c r="C12" s="34">
        <v>-470.40901645999998</v>
      </c>
      <c r="D12" s="34">
        <v>-475</v>
      </c>
      <c r="E12" s="34">
        <v>-479.94725986000003</v>
      </c>
      <c r="F12" s="34">
        <v>-484.04839383000001</v>
      </c>
      <c r="G12" s="34">
        <v>-486.90675993999997</v>
      </c>
      <c r="H12" s="34">
        <v>-489.57871086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-522.29757772000005</v>
      </c>
      <c r="S12" s="34">
        <v>-532.81700000000001</v>
      </c>
      <c r="T12" s="34">
        <v>-543.75327275999996</v>
      </c>
      <c r="U12" s="34">
        <v>-277.19799999999998</v>
      </c>
      <c r="V12" s="110">
        <v>0</v>
      </c>
      <c r="W12" s="110">
        <v>0</v>
      </c>
      <c r="X12" s="34">
        <v>0</v>
      </c>
      <c r="Y12" s="34">
        <v>0</v>
      </c>
      <c r="Z12" s="149">
        <v>0</v>
      </c>
      <c r="AA12" s="149">
        <v>0</v>
      </c>
      <c r="AB12" s="149">
        <v>0</v>
      </c>
      <c r="AC12" s="149">
        <v>0</v>
      </c>
      <c r="AD12" s="149">
        <v>0</v>
      </c>
      <c r="AE12" s="34">
        <v>0</v>
      </c>
      <c r="AF12" s="34">
        <v>0</v>
      </c>
    </row>
    <row r="13" spans="1:33" ht="14.25" customHeight="1" x14ac:dyDescent="0.25">
      <c r="B13" s="57" t="s">
        <v>247</v>
      </c>
      <c r="C13" s="58">
        <v>578.33258853999769</v>
      </c>
      <c r="D13" s="58">
        <v>-985.87374745000761</v>
      </c>
      <c r="E13" s="58">
        <v>-638.77917240635202</v>
      </c>
      <c r="F13" s="58">
        <v>726.85477445538083</v>
      </c>
      <c r="G13" s="58">
        <v>-1715.2922916854263</v>
      </c>
      <c r="H13" s="58">
        <v>-4543.6675397551226</v>
      </c>
      <c r="I13" s="58">
        <v>-4851.3373798424082</v>
      </c>
      <c r="J13" s="58">
        <v>-3338.1044629114522</v>
      </c>
      <c r="K13" s="58">
        <v>-5369.0969706152528</v>
      </c>
      <c r="L13" s="58">
        <v>-6936.497211255476</v>
      </c>
      <c r="M13" s="58">
        <v>-7341.5875057098119</v>
      </c>
      <c r="N13" s="58">
        <v>-787.11193686221884</v>
      </c>
      <c r="O13" s="58">
        <v>-2851.2425699184</v>
      </c>
      <c r="P13" s="58">
        <v>633.71757611387432</v>
      </c>
      <c r="Q13" s="58">
        <v>1336.9549649302803</v>
      </c>
      <c r="R13" s="58">
        <v>4319.9046961100021</v>
      </c>
      <c r="S13" s="58">
        <v>1371.0308836437807</v>
      </c>
      <c r="T13" s="58">
        <v>866.7820484500063</v>
      </c>
      <c r="U13" s="58">
        <v>317.95271179999929</v>
      </c>
      <c r="V13" s="111">
        <v>582.98519628676604</v>
      </c>
      <c r="W13" s="111">
        <v>-1920.0557120932449</v>
      </c>
      <c r="X13" s="58">
        <v>-2337.8942338795268</v>
      </c>
      <c r="Y13" s="58">
        <v>-1720.7144346288117</v>
      </c>
      <c r="Z13" s="58">
        <v>-1443.6480117920889</v>
      </c>
      <c r="AA13" s="58">
        <v>-2728.7603511507127</v>
      </c>
      <c r="AB13" s="58">
        <v>-3899.9261865107101</v>
      </c>
      <c r="AC13" s="58">
        <v>-2997.1487274150722</v>
      </c>
      <c r="AD13" s="58">
        <v>-2324.1808906094861</v>
      </c>
      <c r="AE13" s="58">
        <v>-4490.6308461069084</v>
      </c>
      <c r="AF13" s="58">
        <v>-3786.8707863153609</v>
      </c>
    </row>
    <row r="14" spans="1:33" ht="14.25" customHeight="1" x14ac:dyDescent="0.25">
      <c r="B14" s="75" t="s">
        <v>80</v>
      </c>
      <c r="C14" s="76">
        <v>8679.5758100399999</v>
      </c>
      <c r="D14" s="76">
        <v>9347</v>
      </c>
      <c r="E14" s="76">
        <v>9291.3601629099994</v>
      </c>
      <c r="F14" s="76">
        <v>9191.1515403199992</v>
      </c>
      <c r="G14" s="76">
        <v>9117.6394996900017</v>
      </c>
      <c r="H14" s="76">
        <v>9001.0667401400005</v>
      </c>
      <c r="I14" s="76">
        <v>9132.7479755700006</v>
      </c>
      <c r="J14" s="76">
        <v>10818.779343050001</v>
      </c>
      <c r="K14" s="76">
        <v>11305.191804310001</v>
      </c>
      <c r="L14" s="76">
        <v>11469.121542320001</v>
      </c>
      <c r="M14" s="76">
        <v>11333.968807790001</v>
      </c>
      <c r="N14" s="76">
        <v>11230.099214279999</v>
      </c>
      <c r="O14" s="76">
        <v>11977.802568849997</v>
      </c>
      <c r="P14" s="76">
        <v>12502.245999999999</v>
      </c>
      <c r="Q14" s="76">
        <v>12198</v>
      </c>
      <c r="R14" s="76">
        <v>12032.603116010003</v>
      </c>
      <c r="S14" s="76">
        <v>11789.320392760001</v>
      </c>
      <c r="T14" s="76">
        <v>11298.244292059999</v>
      </c>
      <c r="U14" s="76">
        <v>12430.2524847</v>
      </c>
      <c r="V14" s="112">
        <v>13596.039000000001</v>
      </c>
      <c r="W14" s="112">
        <v>13459.939951039996</v>
      </c>
      <c r="X14" s="76">
        <v>13639.664240779999</v>
      </c>
      <c r="Y14" s="76">
        <v>13978.249655149999</v>
      </c>
      <c r="Z14" s="76">
        <v>15246.606328169997</v>
      </c>
      <c r="AA14" s="76">
        <v>14864.93582812</v>
      </c>
      <c r="AB14" s="76">
        <v>14552.402833469996</v>
      </c>
      <c r="AC14" s="76">
        <v>14098.566844699999</v>
      </c>
      <c r="AD14" s="76">
        <v>15432.854451260002</v>
      </c>
      <c r="AE14" s="76">
        <v>15032.278482450001</v>
      </c>
      <c r="AF14" s="76">
        <v>14784.713626059998</v>
      </c>
    </row>
    <row r="15" spans="1:33" ht="14.25" customHeight="1" x14ac:dyDescent="0.25">
      <c r="B15" s="57" t="s">
        <v>248</v>
      </c>
      <c r="C15" s="58">
        <v>13871.2665868</v>
      </c>
      <c r="D15" s="58">
        <v>14737</v>
      </c>
      <c r="E15" s="58">
        <v>13710.424777843655</v>
      </c>
      <c r="F15" s="58">
        <v>13824.67385448538</v>
      </c>
      <c r="G15" s="58">
        <v>13382.67980335458</v>
      </c>
      <c r="H15" s="58">
        <v>13148.319533824877</v>
      </c>
      <c r="I15" s="58">
        <v>12633.0073959376</v>
      </c>
      <c r="J15" s="58">
        <v>13239.166908198549</v>
      </c>
      <c r="K15" s="58">
        <v>12846.051675154747</v>
      </c>
      <c r="L15" s="58">
        <v>12944.543769054546</v>
      </c>
      <c r="M15" s="58">
        <v>12707.561788320196</v>
      </c>
      <c r="N15" s="58">
        <v>16933.974277417779</v>
      </c>
      <c r="O15" s="58">
        <v>15587.496054001596</v>
      </c>
      <c r="P15" s="58">
        <v>16382.603576113874</v>
      </c>
      <c r="Q15" s="58">
        <v>19746.662490760005</v>
      </c>
      <c r="R15" s="58">
        <v>19301.796389840005</v>
      </c>
      <c r="S15" s="58">
        <v>18982.106328020007</v>
      </c>
      <c r="T15" s="58">
        <v>18268.586834760004</v>
      </c>
      <c r="U15" s="58">
        <v>17754.435196499999</v>
      </c>
      <c r="V15" s="111">
        <v>18737.22690163675</v>
      </c>
      <c r="W15" s="111">
        <v>18525.525553406751</v>
      </c>
      <c r="X15" s="58">
        <v>18879.978178880461</v>
      </c>
      <c r="Y15" s="58">
        <v>19252.016920521186</v>
      </c>
      <c r="Z15" s="58">
        <v>20746.529901432274</v>
      </c>
      <c r="AA15" s="58">
        <v>20559.389989199299</v>
      </c>
      <c r="AB15" s="58">
        <v>20315.689928759297</v>
      </c>
      <c r="AC15" s="58">
        <v>18076.567548794956</v>
      </c>
      <c r="AD15" s="58">
        <v>20346.681782610507</v>
      </c>
      <c r="AE15" s="58">
        <v>19870.409029593091</v>
      </c>
      <c r="AF15" s="58">
        <v>19716.50952097464</v>
      </c>
    </row>
    <row r="16" spans="1:33" ht="14.25" customHeight="1" x14ac:dyDescent="0.25">
      <c r="B16" s="57" t="s">
        <v>249</v>
      </c>
      <c r="C16" s="58">
        <v>9257.9083985799989</v>
      </c>
      <c r="D16" s="58">
        <v>8361.1262525499915</v>
      </c>
      <c r="E16" s="58">
        <v>8652.5809905036458</v>
      </c>
      <c r="F16" s="58">
        <v>9918.006314775379</v>
      </c>
      <c r="G16" s="58">
        <v>7402.3472080045758</v>
      </c>
      <c r="H16" s="58">
        <v>4457.3992003848771</v>
      </c>
      <c r="I16" s="58">
        <v>4281.4105957275924</v>
      </c>
      <c r="J16" s="58">
        <v>7480.6748801385475</v>
      </c>
      <c r="K16" s="58">
        <v>5936.0948336947495</v>
      </c>
      <c r="L16" s="58">
        <v>4532.624331064525</v>
      </c>
      <c r="M16" s="58">
        <v>3992.3813020801877</v>
      </c>
      <c r="N16" s="58">
        <v>10442.987277417778</v>
      </c>
      <c r="O16" s="58">
        <v>9126.5599989315961</v>
      </c>
      <c r="P16" s="58">
        <v>13135.963576113874</v>
      </c>
      <c r="Q16" s="58">
        <v>13534.954964930281</v>
      </c>
      <c r="R16" s="58">
        <v>16352.507812120006</v>
      </c>
      <c r="S16" s="58">
        <v>13160.351276403781</v>
      </c>
      <c r="T16" s="58">
        <v>12165.026340510005</v>
      </c>
      <c r="U16" s="58">
        <v>12748.205196499999</v>
      </c>
      <c r="V16" s="111">
        <v>14179.024196286766</v>
      </c>
      <c r="W16" s="111">
        <v>11539.884238946752</v>
      </c>
      <c r="X16" s="58">
        <v>11301.770006900471</v>
      </c>
      <c r="Y16" s="58">
        <v>12257.535220521188</v>
      </c>
      <c r="Z16" s="58">
        <v>13802.958316377908</v>
      </c>
      <c r="AA16" s="58">
        <v>12136.175476969287</v>
      </c>
      <c r="AB16" s="58">
        <v>10652.476646959287</v>
      </c>
      <c r="AC16" s="58">
        <v>11101.418117284928</v>
      </c>
      <c r="AD16" s="58">
        <v>13108.673560650515</v>
      </c>
      <c r="AE16" s="58">
        <v>10541.647636343092</v>
      </c>
      <c r="AF16" s="58">
        <v>10997.842839744637</v>
      </c>
    </row>
    <row r="17" spans="2:32" ht="14.25" customHeight="1" x14ac:dyDescent="0.25">
      <c r="B17" s="91" t="s">
        <v>81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154"/>
      <c r="AA17" s="154"/>
      <c r="AB17" s="154"/>
      <c r="AC17" s="154"/>
      <c r="AD17" s="154"/>
      <c r="AE17" s="26"/>
      <c r="AF17" s="26"/>
    </row>
    <row r="18" spans="2:32" ht="14.25" customHeight="1" x14ac:dyDescent="0.25">
      <c r="C18" s="7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</row>
  </sheetData>
  <printOptions horizontalCentered="1"/>
  <pageMargins left="0.19685039370078741" right="0.19685039370078741" top="0.25" bottom="0.35" header="0.25" footer="0.24"/>
  <pageSetup paperSize="9" scale="39" orientation="portrait" r:id="rId1"/>
  <headerFooter alignWithMargins="0">
    <oddFooter>&amp;RDRAFT   &amp;D    &amp;T&amp;L&amp;1#&amp;"Arial"&amp;7&amp;K000000***Este documento está clasificado como PUBLICO por TELEFÓNICA. ***This document is classified as PUBLIC by TELEFÓNICA.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60A2EFD63CF14789F8D553480F0DC6" ma:contentTypeVersion="13" ma:contentTypeDescription="Crie um novo documento." ma:contentTypeScope="" ma:versionID="d083715380cfbbeef5fdab0722d9db12">
  <xsd:schema xmlns:xsd="http://www.w3.org/2001/XMLSchema" xmlns:xs="http://www.w3.org/2001/XMLSchema" xmlns:p="http://schemas.microsoft.com/office/2006/metadata/properties" xmlns:ns2="25113419-f080-492c-8f93-62e1c336be52" xmlns:ns3="5b4528c7-2343-42d0-9093-b009a712fb46" targetNamespace="http://schemas.microsoft.com/office/2006/metadata/properties" ma:root="true" ma:fieldsID="c2454db1766e178a54218e5ed75e92b2" ns2:_="" ns3:_="">
    <xsd:import namespace="25113419-f080-492c-8f93-62e1c336be52"/>
    <xsd:import namespace="5b4528c7-2343-42d0-9093-b009a712f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3419-f080-492c-8f93-62e1c336b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ebd722c-8eea-4fa2-a257-8118360c8e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528c7-2343-42d0-9093-b009a712fb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73897c-e08c-4619-a15e-98d5acf885dd}" ma:internalName="TaxCatchAll" ma:showField="CatchAllData" ma:web="5b4528c7-2343-42d0-9093-b009a712f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528c7-2343-42d0-9093-b009a712fb46" xsi:nil="true"/>
    <lcf76f155ced4ddcb4097134ff3c332f xmlns="25113419-f080-492c-8f93-62e1c336b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326BDC-462D-4A42-AEA5-B987ED021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3630A2-4C96-43CA-9C5E-D88D8CABB8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3419-f080-492c-8f93-62e1c336be52"/>
    <ds:schemaRef ds:uri="5b4528c7-2343-42d0-9093-b009a712fb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395B52-4DA9-497C-9F27-3F4D28BF9D17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b4528c7-2343-42d0-9093-b009a712fb46"/>
    <ds:schemaRef ds:uri="25113419-f080-492c-8f93-62e1c336be52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e65bd4d2-aa7c-445f-9ef8-222ebb1d2b43}" enabled="1" method="Privilege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2</vt:i4>
      </vt:variant>
    </vt:vector>
  </HeadingPairs>
  <TitlesOfParts>
    <vt:vector size="12" baseType="lpstr">
      <vt:lpstr>Resultados | Telefônica BR</vt:lpstr>
      <vt:lpstr>DRE Contábil</vt:lpstr>
      <vt:lpstr>Balanço Patrimonial</vt:lpstr>
      <vt:lpstr>Fluxo de Caixa Operacional</vt:lpstr>
      <vt:lpstr>Fluxo de Caixa Contábil</vt:lpstr>
      <vt:lpstr>Dados Operacionais | Móvel</vt:lpstr>
      <vt:lpstr>Dados Operacionais | Fixo</vt:lpstr>
      <vt:lpstr>Detalhe Arrendamentos</vt:lpstr>
      <vt:lpstr>Endividamento</vt:lpstr>
      <vt:lpstr>Proventos</vt:lpstr>
      <vt:lpstr>menu</vt:lpstr>
      <vt:lpstr>Proventos!Titulos_de_impressao</vt:lpstr>
    </vt:vector>
  </TitlesOfParts>
  <Company>Telefônica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Telefônica</dc:creator>
  <cp:lastModifiedBy>Igor Augusto Ribeiro Dias</cp:lastModifiedBy>
  <cp:lastPrinted>2018-04-24T17:12:18Z</cp:lastPrinted>
  <dcterms:created xsi:type="dcterms:W3CDTF">2003-04-24T13:48:15Z</dcterms:created>
  <dcterms:modified xsi:type="dcterms:W3CDTF">2026-07-27T21:28:34Z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5bd4d2-aa7c-445f-9ef8-222ebb1d2b43_Enabled">
    <vt:lpwstr>true</vt:lpwstr>
  </property>
  <property fmtid="{D5CDD505-2E9C-101B-9397-08002B2CF9AE}" pid="3" name="MSIP_Label_e65bd4d2-aa7c-445f-9ef8-222ebb1d2b43_SetDate">
    <vt:lpwstr>2021-10-27T19:06:41Z</vt:lpwstr>
  </property>
  <property fmtid="{D5CDD505-2E9C-101B-9397-08002B2CF9AE}" pid="4" name="MSIP_Label_e65bd4d2-aa7c-445f-9ef8-222ebb1d2b43_Method">
    <vt:lpwstr>Privileged</vt:lpwstr>
  </property>
  <property fmtid="{D5CDD505-2E9C-101B-9397-08002B2CF9AE}" pid="5" name="MSIP_Label_e65bd4d2-aa7c-445f-9ef8-222ebb1d2b43_Name">
    <vt:lpwstr>e65bd4d2-aa7c-445f-9ef8-222ebb1d2b43</vt:lpwstr>
  </property>
  <property fmtid="{D5CDD505-2E9C-101B-9397-08002B2CF9AE}" pid="6" name="MSIP_Label_e65bd4d2-aa7c-445f-9ef8-222ebb1d2b43_SiteId">
    <vt:lpwstr>9744600e-3e04-492e-baa1-25ec245c6f10</vt:lpwstr>
  </property>
  <property fmtid="{D5CDD505-2E9C-101B-9397-08002B2CF9AE}" pid="7" name="MSIP_Label_e65bd4d2-aa7c-445f-9ef8-222ebb1d2b43_ActionId">
    <vt:lpwstr>98acce99-e2f3-46ac-bda2-8cbb8abd439e</vt:lpwstr>
  </property>
  <property fmtid="{D5CDD505-2E9C-101B-9397-08002B2CF9AE}" pid="8" name="MSIP_Label_e65bd4d2-aa7c-445f-9ef8-222ebb1d2b43_ContentBits">
    <vt:lpwstr>2</vt:lpwstr>
  </property>
  <property fmtid="{D5CDD505-2E9C-101B-9397-08002B2CF9AE}" pid="9" name="ContentTypeId">
    <vt:lpwstr>0x0101004F60A2EFD63CF14789F8D553480F0DC6</vt:lpwstr>
  </property>
  <property fmtid="{D5CDD505-2E9C-101B-9397-08002B2CF9AE}" pid="10" name="MediaServiceImageTags">
    <vt:lpwstr/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