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orio.sharepoint.com/sites/MAeRI-GRUPOCBO/Documentos Partilhados/RI + DAF/2022/1T22/"/>
    </mc:Choice>
  </mc:AlternateContent>
  <xr:revisionPtr revIDLastSave="53" documentId="13_ncr:1_{07A4B760-E26D-493E-BE01-1E7B3AAAC1D4}" xr6:coauthVersionLast="47" xr6:coauthVersionMax="47" xr10:uidLastSave="{8BB71EBD-3DBA-4A34-BE33-0565E9D0F830}"/>
  <bookViews>
    <workbookView xWindow="19090" yWindow="-110" windowWidth="38620" windowHeight="21220" tabRatio="874" xr2:uid="{9EC3B3BA-8235-44CD-B6E3-7316634EE4B1}"/>
  </bookViews>
  <sheets>
    <sheet name="Capa" sheetId="14" r:id="rId1"/>
    <sheet name="1. Premissas Gerais" sheetId="19" r:id="rId2"/>
    <sheet name="2. Balanço Patrimonial" sheetId="18" r:id="rId3"/>
    <sheet name="3. DRE" sheetId="20" r:id="rId4"/>
    <sheet name="4. Fluxo de Caixa" sheetId="21" r:id="rId5"/>
    <sheet name="5. Medições não Contábeis" sheetId="22" r:id="rId6"/>
    <sheet name="6. Indicadores Operacionais" sheetId="2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p">#REF!</definedName>
    <definedName name="________________DAT1">#REF!</definedName>
    <definedName name="________________DAT10">#REF!</definedName>
    <definedName name="________________DAT11">'[1]2105010006'!#REF!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19">#REF!</definedName>
    <definedName name="________________DAT2">#REF!</definedName>
    <definedName name="________________DAT20">#REF!</definedName>
    <definedName name="________________DAT21">#REF!</definedName>
    <definedName name="________________DAT2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[2]AN20!#REF!</definedName>
    <definedName name="________________DAT8">[2]AN20!#REF!</definedName>
    <definedName name="________________DAT9">#REF!</definedName>
    <definedName name="________________IMP1">[3]aeronave!#REF!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[4]AN20!#REF!</definedName>
    <definedName name="_______________DAT8">[4]AN20!#REF!</definedName>
    <definedName name="_______________DAT9">#REF!</definedName>
    <definedName name="_______________IMP1">[3]aeronave!#REF!</definedName>
    <definedName name="_______________REL1">#REF!</definedName>
    <definedName name="_______________REL2">#REF!</definedName>
    <definedName name="_______________REL3">#REF!</definedName>
    <definedName name="______________DAT1">#REF!</definedName>
    <definedName name="______________DAT10">#REF!</definedName>
    <definedName name="______________DAT11">'[5]2105010006'!#REF!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[4]AN20!#REF!</definedName>
    <definedName name="______________DAT8">[4]AN20!#REF!</definedName>
    <definedName name="______________DAT9">#REF!</definedName>
    <definedName name="______________IMP1">[3]aeronave!#REF!</definedName>
    <definedName name="______________REL1">#REF!</definedName>
    <definedName name="______________REL2">#REF!</definedName>
    <definedName name="______________REL3">#REF!</definedName>
    <definedName name="_____________DAT1">#REF!</definedName>
    <definedName name="_____________DAT10">#REF!</definedName>
    <definedName name="_____________DAT11">'[5]2105010006'!#REF!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[4]AN20!#REF!</definedName>
    <definedName name="_____________DAT8">[4]AN20!#REF!</definedName>
    <definedName name="_____________DAT9">#REF!</definedName>
    <definedName name="_____________IMP1">[3]aeronave!#REF!</definedName>
    <definedName name="_____________REL1">#REF!</definedName>
    <definedName name="_____________REL2">#REF!</definedName>
    <definedName name="_____________REL3">#REF!</definedName>
    <definedName name="____________DAT1">#REF!</definedName>
    <definedName name="____________DAT10">#REF!</definedName>
    <definedName name="____________DAT11">'[5]2105010006'!#REF!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IMP1">[6]aeronave!#REF!</definedName>
    <definedName name="____________REL1">'[7]Mat+Lim+Beb'!#REF!</definedName>
    <definedName name="____________REL2">'[7]Mat+Lim+Beb'!#REF!</definedName>
    <definedName name="____________REL3">'[7]Mat+Lim+Beb'!#REF!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IMP1">[6]aeronave!#REF!</definedName>
    <definedName name="___________REL1">'[7]Mat+Lim+Beb'!#REF!</definedName>
    <definedName name="___________REL2">'[7]Mat+Lim+Beb'!#REF!</definedName>
    <definedName name="___________REL3">'[7]Mat+Lim+Beb'!#REF!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IMP1">[6]aeronave!#REF!</definedName>
    <definedName name="__________REL1">'[7]Mat+Lim+Beb'!#REF!</definedName>
    <definedName name="__________REL2">'[7]Mat+Lim+Beb'!#REF!</definedName>
    <definedName name="__________REL3">'[7]Mat+Lim+Beb'!#REF!</definedName>
    <definedName name="_________DAT1">#REF!</definedName>
    <definedName name="_________DAT10">#REF!</definedName>
    <definedName name="_________DAT11">'[5]2105010006'!#REF!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[8]AN20!#REF!</definedName>
    <definedName name="_________DAT8">[8]AN20!#REF!</definedName>
    <definedName name="_________DAT9">#REF!</definedName>
    <definedName name="_________IMP1">[6]aeronave!#REF!</definedName>
    <definedName name="_________REL1">'[9]Mat+Lim+Beb'!#REF!</definedName>
    <definedName name="_________REL2">'[9]Mat+Lim+Beb'!#REF!</definedName>
    <definedName name="_________REL3">'[9]Mat+Lim+Beb'!#REF!</definedName>
    <definedName name="________DAT1">#REF!</definedName>
    <definedName name="________DAT10">#REF!</definedName>
    <definedName name="________DAT11">'[5]2105010006'!#REF!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[8]AN20!#REF!</definedName>
    <definedName name="________DAT8">[8]AN20!#REF!</definedName>
    <definedName name="________DAT9">#REF!</definedName>
    <definedName name="________IMP1">[6]aeronave!#REF!</definedName>
    <definedName name="________REL1">'[7]Mat+Lim+Beb'!#REF!</definedName>
    <definedName name="________REL2">'[7]Mat+Lim+Beb'!#REF!</definedName>
    <definedName name="________REL3">'[7]Mat+Lim+Beb'!#REF!</definedName>
    <definedName name="_______DAT1">#REF!</definedName>
    <definedName name="_______DAT10">#REF!</definedName>
    <definedName name="_______DAT11">'[5]2105010006'!#REF!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[10]AN20!#REF!</definedName>
    <definedName name="_______DAT8">[10]AN20!#REF!</definedName>
    <definedName name="_______DAT9">#REF!</definedName>
    <definedName name="_______IMP1">[6]aeronave!#REF!</definedName>
    <definedName name="_______OBS1">#REF!</definedName>
    <definedName name="_______OBS2">#REF!</definedName>
    <definedName name="_______OBS3">#REF!</definedName>
    <definedName name="_______OBS4">#REF!</definedName>
    <definedName name="_______OBS5">#REF!</definedName>
    <definedName name="_______REL1">#REF!</definedName>
    <definedName name="_______REL2">#REF!</definedName>
    <definedName name="_______REL3">#REF!</definedName>
    <definedName name="_______REV1">#REF!</definedName>
    <definedName name="_______REV2">#REF!</definedName>
    <definedName name="_______REV3">#REF!</definedName>
    <definedName name="_______REV4">#REF!</definedName>
    <definedName name="_______REV5">#REF!</definedName>
    <definedName name="______DAT1">#REF!</definedName>
    <definedName name="______DAT10">#REF!</definedName>
    <definedName name="______DAT11">'[5]2105010006'!#REF!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3">#REF!</definedName>
    <definedName name="______DAT4">#REF!</definedName>
    <definedName name="______DAT5">#REF!</definedName>
    <definedName name="______DAT6">#REF!</definedName>
    <definedName name="______DAT7">[11]AN20!#REF!</definedName>
    <definedName name="______DAT8">[11]AN20!#REF!</definedName>
    <definedName name="______DAT9">#REF!</definedName>
    <definedName name="______IMP1">[6]aeronave!#REF!</definedName>
    <definedName name="______REL1">'[7]Mat+Lim+Beb'!#REF!</definedName>
    <definedName name="______REL2">'[7]Mat+Lim+Beb'!#REF!</definedName>
    <definedName name="______REL3">'[7]Mat+Lim+Beb'!#REF!</definedName>
    <definedName name="_____DAT1">#REF!</definedName>
    <definedName name="_____DAT10">#REF!</definedName>
    <definedName name="_____DAT11">'[5]2105010006'!#REF!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IMP1">[6]aeronave!#REF!</definedName>
    <definedName name="_____OBS1">#REF!</definedName>
    <definedName name="_____OBS2">#REF!</definedName>
    <definedName name="_____OBS3">#REF!</definedName>
    <definedName name="_____OBS4">#REF!</definedName>
    <definedName name="_____OBS5">#REF!</definedName>
    <definedName name="_____OBS6">#REF!</definedName>
    <definedName name="_____REL1">#REF!</definedName>
    <definedName name="_____REL2">#REF!</definedName>
    <definedName name="_____REL3">#REF!</definedName>
    <definedName name="_____REV1">#REF!</definedName>
    <definedName name="_____REV2">#REF!</definedName>
    <definedName name="_____REV3">#REF!</definedName>
    <definedName name="_____REV4">#REF!</definedName>
    <definedName name="_____REV5">#REF!</definedName>
    <definedName name="_____REV6">#REF!</definedName>
    <definedName name="____DAT1">#REF!</definedName>
    <definedName name="____DAT10">#REF!</definedName>
    <definedName name="____DAT11">'[5]2105010006'!#REF!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3">#REF!</definedName>
    <definedName name="____DAT4">#REF!</definedName>
    <definedName name="____DAT5">#REF!</definedName>
    <definedName name="____DAT6">#REF!</definedName>
    <definedName name="____DAT7">[12]AN20!#REF!</definedName>
    <definedName name="____DAT8">[12]AN20!#REF!</definedName>
    <definedName name="____DAT9">#REF!</definedName>
    <definedName name="____IMP1">[6]aeronave!#REF!</definedName>
    <definedName name="____OBS1">#REF!</definedName>
    <definedName name="____OBS2">#REF!</definedName>
    <definedName name="____OBS3">#REF!</definedName>
    <definedName name="____OBS4">#REF!</definedName>
    <definedName name="____OBS5">#REF!</definedName>
    <definedName name="____OBS6">#REF!</definedName>
    <definedName name="____REL1">#REF!</definedName>
    <definedName name="____REL2">#REF!</definedName>
    <definedName name="____REL3">#REF!</definedName>
    <definedName name="____REV1">#REF!</definedName>
    <definedName name="____REV2">#REF!</definedName>
    <definedName name="____REV3">#REF!</definedName>
    <definedName name="____REV4">#REF!</definedName>
    <definedName name="____REV5">#REF!</definedName>
    <definedName name="____REV6">#REF!</definedName>
    <definedName name="___ago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_cc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___DAT1">#REF!</definedName>
    <definedName name="___DAT10">#REF!</definedName>
    <definedName name="___DAT11">'[5]2105010006'!#REF!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3">#REF!</definedName>
    <definedName name="___DAT4">#REF!</definedName>
    <definedName name="___DAT5">#REF!</definedName>
    <definedName name="___DAT6">#REF!</definedName>
    <definedName name="___DAT7">[10]AN20!#REF!</definedName>
    <definedName name="___DAT8">[10]AN20!#REF!</definedName>
    <definedName name="___DAT9">#REF!</definedName>
    <definedName name="___IMP1">[6]aeronave!#REF!</definedName>
    <definedName name="__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OBS1">#REF!</definedName>
    <definedName name="___OBS2">#REF!</definedName>
    <definedName name="___OBS3">#REF!</definedName>
    <definedName name="___OBS4">#REF!</definedName>
    <definedName name="___OBS5">#REF!</definedName>
    <definedName name="___OBS6">#REF!</definedName>
    <definedName name="___PEX2">[13]DU!#REF!</definedName>
    <definedName name="___PR2">[13]DU!$U$24:$Y$55</definedName>
    <definedName name="___REL1">#REF!</definedName>
    <definedName name="___REL2">#REF!</definedName>
    <definedName name="___REL3">#REF!</definedName>
    <definedName name="___REV1">#REF!</definedName>
    <definedName name="___REV2">#REF!</definedName>
    <definedName name="___REV3">#REF!</definedName>
    <definedName name="___REV4">#REF!</definedName>
    <definedName name="___REV5">#REF!</definedName>
    <definedName name="___REV6">#REF!</definedName>
    <definedName name="__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123Graph_ASIDECO" hidden="1">'[14]CONSSID12-96'!#REF!</definedName>
    <definedName name="__123Graph_BSIDECO" hidden="1">'[14]CONSSID12-96'!#REF!</definedName>
    <definedName name="__123Graph_CSIDECO" hidden="1">'[14]CONSSID12-96'!#REF!</definedName>
    <definedName name="__123Graph_XSIDECO" hidden="1">'[14]CONSSID12-96'!#REF!</definedName>
    <definedName name="__ago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cc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__DAT1">#REF!</definedName>
    <definedName name="__DAT10">#REF!</definedName>
    <definedName name="__DAT11">'[5]2105010006'!#REF!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3">#REF!</definedName>
    <definedName name="__DAT4">#REF!</definedName>
    <definedName name="__DAT5">#REF!</definedName>
    <definedName name="__DAT6">#REF!</definedName>
    <definedName name="__DAT7">[12]AN20!#REF!</definedName>
    <definedName name="__DAT8">[12]AN20!#REF!</definedName>
    <definedName name="__DAT9">#REF!</definedName>
    <definedName name="__IMP1">[6]aeronave!#REF!</definedName>
    <definedName name="_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LI10">#REF!</definedName>
    <definedName name="__LI102">#REF!</definedName>
    <definedName name="__LI104">#REF!</definedName>
    <definedName name="__LI106">#REF!</definedName>
    <definedName name="__LI108">#REF!</definedName>
    <definedName name="__LI11">#REF!</definedName>
    <definedName name="__LI110">#REF!</definedName>
    <definedName name="__LI112">#REF!</definedName>
    <definedName name="__LI113">#REF!</definedName>
    <definedName name="__LI114">#REF!</definedName>
    <definedName name="__LI116">#REF!</definedName>
    <definedName name="__li118">#REF!</definedName>
    <definedName name="__LI12">#REF!</definedName>
    <definedName name="__LI128">#REF!</definedName>
    <definedName name="__LI14">#REF!</definedName>
    <definedName name="__LI140">#REF!</definedName>
    <definedName name="__LI142">#REF!</definedName>
    <definedName name="__LI143">#REF!</definedName>
    <definedName name="__LI144">#REF!</definedName>
    <definedName name="__LI16">#REF!</definedName>
    <definedName name="__LI18">#REF!</definedName>
    <definedName name="__LI180">#REF!</definedName>
    <definedName name="__LI184">#REF!</definedName>
    <definedName name="__LI188">#REF!</definedName>
    <definedName name="__LI210">#REF!</definedName>
    <definedName name="__LI212">#REF!</definedName>
    <definedName name="__LI250">#REF!</definedName>
    <definedName name="__LI252">#REF!</definedName>
    <definedName name="__LI254">#REF!</definedName>
    <definedName name="__LI256">#REF!</definedName>
    <definedName name="__LI258">#REF!</definedName>
    <definedName name="__LI260">#REF!</definedName>
    <definedName name="__LI262">#REF!</definedName>
    <definedName name="__LI264">#REF!</definedName>
    <definedName name="__LI268">#REF!</definedName>
    <definedName name="__LI270">#REF!</definedName>
    <definedName name="__LI272">#REF!</definedName>
    <definedName name="__LI274">#REF!</definedName>
    <definedName name="__LI278">#REF!</definedName>
    <definedName name="__LI286">#REF!</definedName>
    <definedName name="__LI288">#REF!</definedName>
    <definedName name="__LI30">#REF!</definedName>
    <definedName name="__LI305">#REF!</definedName>
    <definedName name="__LI360">#REF!</definedName>
    <definedName name="__LI362">#REF!</definedName>
    <definedName name="__LI364">#REF!</definedName>
    <definedName name="__LI368">#REF!</definedName>
    <definedName name="__LI38">#REF!</definedName>
    <definedName name="__LI390">#REF!</definedName>
    <definedName name="__LI4">#REF!</definedName>
    <definedName name="__LI50">#REF!</definedName>
    <definedName name="__LI52">#REF!</definedName>
    <definedName name="__LI54">#REF!</definedName>
    <definedName name="__LI58">#REF!</definedName>
    <definedName name="__LI6">#REF!</definedName>
    <definedName name="__LI8">#REF!</definedName>
    <definedName name="__OBS1">#REF!</definedName>
    <definedName name="__OBS2">#REF!</definedName>
    <definedName name="__OBS3">#REF!</definedName>
    <definedName name="__OBS4">#REF!</definedName>
    <definedName name="__OBS5">#REF!</definedName>
    <definedName name="__OBS6">#REF!</definedName>
    <definedName name="__PEX2">[13]DU!#REF!</definedName>
    <definedName name="__PR2">[13]DU!$U$24:$Y$55</definedName>
    <definedName name="__REL1">'[7]Mat+Lim+Beb'!#REF!</definedName>
    <definedName name="__REL2">'[7]Mat+Lim+Beb'!#REF!</definedName>
    <definedName name="__REL3">'[7]Mat+Lim+Beb'!#REF!</definedName>
    <definedName name="__REV1">#REF!</definedName>
    <definedName name="__REV2">#REF!</definedName>
    <definedName name="__REV3">#REF!</definedName>
    <definedName name="__REV4">#REF!</definedName>
    <definedName name="__REV5">#REF!</definedName>
    <definedName name="__REV6">#REF!</definedName>
    <definedName name="_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1">[3]aeronave!#REF!</definedName>
    <definedName name="_121_201_103">#REF!</definedName>
    <definedName name="_2">[3]aeronave!#REF!</definedName>
    <definedName name="_3">[3]aeronave!#REF!</definedName>
    <definedName name="_4">[3]aeronave!#REF!</definedName>
    <definedName name="_5">[3]aeronave!#REF!</definedName>
    <definedName name="_6">[3]aeronave!#REF!</definedName>
    <definedName name="_7">[3]aeronave!#REF!</definedName>
    <definedName name="_ago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cc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_DAT1">#REF!</definedName>
    <definedName name="_DAT10">#REF!</definedName>
    <definedName name="_DAT11">'[5]2105010006'!#REF!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[8]AN20!#REF!</definedName>
    <definedName name="_DAT8">[8]AN20!#REF!</definedName>
    <definedName name="_DAT9">#REF!</definedName>
    <definedName name="_est1">#REF!</definedName>
    <definedName name="_est2">#REF!</definedName>
    <definedName name="_est3">#REF!</definedName>
    <definedName name="_est4">#REF!</definedName>
    <definedName name="_est5">#REF!</definedName>
    <definedName name="_Fill" hidden="1">#REF!</definedName>
    <definedName name="_xlnm._FilterDatabase" hidden="1">#REF!</definedName>
    <definedName name="_IMP1">[6]aeronave!#REF!</definedName>
    <definedName name="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LI10">#REF!</definedName>
    <definedName name="_LI102">#REF!</definedName>
    <definedName name="_LI104">#REF!</definedName>
    <definedName name="_LI106">#REF!</definedName>
    <definedName name="_LI108">#REF!</definedName>
    <definedName name="_LI11">#REF!</definedName>
    <definedName name="_LI110">#REF!</definedName>
    <definedName name="_LI112">#REF!</definedName>
    <definedName name="_LI113">#REF!</definedName>
    <definedName name="_LI114">#REF!</definedName>
    <definedName name="_LI116">#REF!</definedName>
    <definedName name="_li118">#REF!</definedName>
    <definedName name="_LI12">#REF!</definedName>
    <definedName name="_LI128">#REF!</definedName>
    <definedName name="_LI14">#REF!</definedName>
    <definedName name="_LI140">#REF!</definedName>
    <definedName name="_LI142">#REF!</definedName>
    <definedName name="_LI143">#REF!</definedName>
    <definedName name="_LI144">#REF!</definedName>
    <definedName name="_LI16">#REF!</definedName>
    <definedName name="_LI18">#REF!</definedName>
    <definedName name="_LI180">#REF!</definedName>
    <definedName name="_LI184">#REF!</definedName>
    <definedName name="_LI188">#REF!</definedName>
    <definedName name="_LI210">#REF!</definedName>
    <definedName name="_LI212">#REF!</definedName>
    <definedName name="_LI250">#REF!</definedName>
    <definedName name="_LI252">#REF!</definedName>
    <definedName name="_LI254">#REF!</definedName>
    <definedName name="_LI256">#REF!</definedName>
    <definedName name="_LI258">#REF!</definedName>
    <definedName name="_LI260">#REF!</definedName>
    <definedName name="_LI262">#REF!</definedName>
    <definedName name="_LI264">#REF!</definedName>
    <definedName name="_LI268">#REF!</definedName>
    <definedName name="_LI270">#REF!</definedName>
    <definedName name="_LI272">#REF!</definedName>
    <definedName name="_LI274">#REF!</definedName>
    <definedName name="_LI278">#REF!</definedName>
    <definedName name="_LI286">#REF!</definedName>
    <definedName name="_LI288">#REF!</definedName>
    <definedName name="_LI30">#REF!</definedName>
    <definedName name="_LI305">#REF!</definedName>
    <definedName name="_LI360">#REF!</definedName>
    <definedName name="_LI362">#REF!</definedName>
    <definedName name="_LI364">#REF!</definedName>
    <definedName name="_LI368">#REF!</definedName>
    <definedName name="_LI38">#REF!</definedName>
    <definedName name="_LI390">#REF!</definedName>
    <definedName name="_LI4">#REF!</definedName>
    <definedName name="_LI50">#REF!</definedName>
    <definedName name="_LI52">#REF!</definedName>
    <definedName name="_LI54">#REF!</definedName>
    <definedName name="_LI58">#REF!</definedName>
    <definedName name="_LI6">#REF!</definedName>
    <definedName name="_LI8">#REF!</definedName>
    <definedName name="_OBS1">#REF!</definedName>
    <definedName name="_OBS2">#REF!</definedName>
    <definedName name="_OBS3">#REF!</definedName>
    <definedName name="_OBS4">#REF!</definedName>
    <definedName name="_OBS5">#REF!</definedName>
    <definedName name="_OBS6">#REF!</definedName>
    <definedName name="_Order1" hidden="1">255</definedName>
    <definedName name="_Order2" hidden="1">255</definedName>
    <definedName name="_OW18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_PEX2">[13]DU!#REF!</definedName>
    <definedName name="_PR2">[13]DU!$U$24:$Y$55</definedName>
    <definedName name="_REL1">#REF!</definedName>
    <definedName name="_REL2">#REF!</definedName>
    <definedName name="_REL3">#REF!</definedName>
    <definedName name="_REV1">#REF!</definedName>
    <definedName name="_REV2">#REF!</definedName>
    <definedName name="_REV3">#REF!</definedName>
    <definedName name="_REV4">#REF!</definedName>
    <definedName name="_REV5">#REF!</definedName>
    <definedName name="_REV6">#REF!</definedName>
    <definedName name="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A">[3]aeronave!#REF!</definedName>
    <definedName name="aaa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a">#REF!</definedName>
    <definedName name="aaaaaaaaaaaaaaaaaaaaaaaaaaaaaaaaa">#REF!</definedName>
    <definedName name="AgexRCN">[15]Valuation!#REF!</definedName>
    <definedName name="ago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s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I">[13]DU!$D$12</definedName>
    <definedName name="AjusteAdiant1" comment="Ajuste do adiantamento de clientes do estaleiro realizado pela CBO (intercompany)">-24895403.1048689</definedName>
    <definedName name="anscount" hidden="1">1</definedName>
    <definedName name="APAG">#N/A</definedName>
    <definedName name="AS2DocOpenMode" hidden="1">"AS2DocumentEdit"</definedName>
    <definedName name="ASA">#REF!</definedName>
    <definedName name="ASD">#REF!</definedName>
    <definedName name="Avg._Life">[13]DU!$D$16</definedName>
    <definedName name="B">[3]aeronave!#REF!</definedName>
    <definedName name="_xlnm.Database">#REF!</definedName>
    <definedName name="base">#REF!</definedName>
    <definedName name="base_avglife">[13]DU!$K$30</definedName>
    <definedName name="base_cashflow">[13]DU!$H$30</definedName>
    <definedName name="base_TPV">[13]DU!$J$30</definedName>
    <definedName name="BaseANT">'[16]PROJECTSAP ANT'!#REF!</definedName>
    <definedName name="BaseJun12">'[17]Consolidado JUN_2012'!$B$3:$BC$865</definedName>
    <definedName name="BBBB">#REF!</definedName>
    <definedName name="bbc2ptr">[13]Sheet2!$I$47</definedName>
    <definedName name="bbcptr">[13]Sheet2!$B$40</definedName>
    <definedName name="BC">'[18]HEDGE POSATUAL'!$A$947:$I$4510</definedName>
    <definedName name="BID">[13]DU!$G$4</definedName>
    <definedName name="BL_CONTA">'[19]BALANÇO CONSOLIDADO DEZ18 R$'!$D:$D</definedName>
    <definedName name="bmf">[13]DU!$AG$14:$AM$34</definedName>
    <definedName name="BNDES">#REF!</definedName>
    <definedName name="BPDRE">[20]BASE!$H:$H</definedName>
    <definedName name="BSMoedas" localSheetId="6">[13]!BSMoedas</definedName>
    <definedName name="BSMoedas">[13]!BSMoedas</definedName>
    <definedName name="C_">[3]aeronave!#REF!</definedName>
    <definedName name="CabDepr">#REF!</definedName>
    <definedName name="CabQuotation">#REF!</definedName>
    <definedName name="CBOAL019Ipanema">#REF!</definedName>
    <definedName name="cc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cdi">[21]CDI!$A$4:$E$1500</definedName>
    <definedName name="CDI_dia" xml:space="preserve"> 1.00040705</definedName>
    <definedName name="CheckANT">'[16]PROJECTSAP ANT'!#REF!</definedName>
    <definedName name="CIQWBGuid" hidden="1">"7047e4a7-9074-47b8-be7a-22178ebfb819"</definedName>
    <definedName name="Client">#REF!</definedName>
    <definedName name="ClientClass">[15]Valuation!$C:$C</definedName>
    <definedName name="CmdOk" localSheetId="6">[22]!CmdOk</definedName>
    <definedName name="CmdOk">[22]!CmdOk</definedName>
    <definedName name="COM">[13]DU!$C$31</definedName>
    <definedName name="CONSOLIDADOANT">'[16]PROJECTSAP ANT'!$BJ:$BJ</definedName>
    <definedName name="CONSOLIDADOYTD">'[16]PROJECTSAP YTD'!$BJ:$BJ</definedName>
    <definedName name="CONTA">[20]BASE!$B:$B</definedName>
    <definedName name="ContaANT">'[16]PROJECTSAP ANT'!$B:$B</definedName>
    <definedName name="ContaYTD">'[16]PROJECTSAP YTD'!$B:$B</definedName>
    <definedName name="contdeprec">#REF!</definedName>
    <definedName name="CostCapacityIndex">#REF!</definedName>
    <definedName name="CostLessDepreciation">[15]Valuation!#REF!</definedName>
    <definedName name="cota">[23]Cota!$A$4:$K$4229</definedName>
    <definedName name="cupom">#REF!</definedName>
    <definedName name="Current_Yield">[13]DU!$D$15</definedName>
    <definedName name="dados">#REF!</definedName>
    <definedName name="DATA">[20]BASE!$F:$F</definedName>
    <definedName name="data_corrente">[13]DU!$C$30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'[24]2104060004'!#REF!</definedName>
    <definedName name="DATA26">'[24]2104060004'!#REF!</definedName>
    <definedName name="DATA27">'[24]2104060004'!#REF!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S">[20]BASE!$B$1:$D$5</definedName>
    <definedName name="DATAV1">[13]DU!$U$24</definedName>
    <definedName name="DATAV2">[13]DU!$U$56</definedName>
    <definedName name="dddd" hidden="1">#REF!</definedName>
    <definedName name="DDFS">#REF!</definedName>
    <definedName name="DeadWheight">#REF!</definedName>
    <definedName name="DESCOL">[13]DU!$Q$5:$V$7</definedName>
    <definedName name="Descrição_da_contaYTD">'[16]PROJECTSAP YTD'!$C:$C</definedName>
    <definedName name="dfdfd">#REF!</definedName>
    <definedName name="DI_1">[13]DU!#REF!</definedName>
    <definedName name="DI_2">[13]DU!#REF!</definedName>
    <definedName name="DI_3">[13]DU!#REF!</definedName>
    <definedName name="diferenca">#REF!</definedName>
    <definedName name="dolar">#REF!</definedName>
    <definedName name="dolf">#REF!</definedName>
    <definedName name="Drafttag">#REF!</definedName>
    <definedName name="E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eee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li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ELIM">[25]CONTROLE!$F$10</definedName>
    <definedName name="Empr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EMPRESA">[20]BASE!$D:$D</definedName>
    <definedName name="Empréstimos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EQUIV">[25]CONTROLE!$F$5</definedName>
    <definedName name="ESCOLHIDO">#REF!</definedName>
    <definedName name="ESTALEIROYTD">'[16]PROJECTSAP YTD'!$AE:$AE</definedName>
    <definedName name="ESTOQUE">[25]CONTROLE!$F$7</definedName>
    <definedName name="Excluded">[15]Valuation!#REF!</definedName>
    <definedName name="EXPEC">[13]DU!$H$3:$M$7</definedName>
    <definedName name="EYClass">[15]Valuation!#REF!</definedName>
    <definedName name="f">#REF!</definedName>
    <definedName name="FAI_TRA">#REF!</definedName>
    <definedName name="FAITRA">#REF!</definedName>
    <definedName name="FAIXA1">#REF!</definedName>
    <definedName name="FAIXA10">#REF!</definedName>
    <definedName name="FAIXA11">#REF!</definedName>
    <definedName name="FAIXA12">#REF!</definedName>
    <definedName name="FAIXA2">#REF!</definedName>
    <definedName name="FAIXA3">#REF!</definedName>
    <definedName name="FAIXA4">#REF!</definedName>
    <definedName name="FAIXA5">#REF!</definedName>
    <definedName name="FAIXA6">#REF!</definedName>
    <definedName name="FAIXA7">#REF!</definedName>
    <definedName name="FAIXA8">#REF!</definedName>
    <definedName name="FAIXA9">#REF!</definedName>
    <definedName name="FAIXAS">#REF!</definedName>
    <definedName name="FB">[13]DU!#REF!</definedName>
    <definedName name="FER_BR">[13]BONDS7!$A$2:$A$70</definedName>
    <definedName name="FERIADOS">[13]Sheet1!$B$256:$B$355</definedName>
    <definedName name="feriadousa">[13]Plan1!$A$2:$A$31</definedName>
    <definedName name="FFFAI_TRA">#REF!</definedName>
    <definedName name="fgfg">#REF!</definedName>
    <definedName name="FIMTR">[13]DU!$I$9</definedName>
    <definedName name="FIMTR2">[13]DU!$I$13</definedName>
    <definedName name="FIMTRANS">[13]DU!$K$13</definedName>
    <definedName name="fin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a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ançashw03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FLU">[13]DU!$C$32</definedName>
    <definedName name="flux1">[13]DU!$Q$29</definedName>
    <definedName name="flux2">[13]DU!$R$29</definedName>
    <definedName name="FOLHA" hidden="1">{#N/A,#N/A,FALSE,"Skjema 6.5"}</definedName>
    <definedName name="FormatValue">#REF!</definedName>
    <definedName name="FORMULA">#REF!</definedName>
    <definedName name="FUT_INDEX2">[13]DU!#REF!</definedName>
    <definedName name="gerencial">[13]DU!$O$14:$AE$34</definedName>
    <definedName name="_xlnm.Recorder">#REF!</definedName>
    <definedName name="GrossTonnage">#REF!</definedName>
    <definedName name="HTML_CodePage" hidden="1">1252</definedName>
    <definedName name="HTML_Control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Title" hidden="1">"Gerência de Administração e Controle de Gestão"</definedName>
    <definedName name="Ibape">#REF!</definedName>
    <definedName name="IGP">[3]aeronave!#REF!</definedName>
    <definedName name="IndReproApproach">#REF!</definedName>
    <definedName name="Inflacut">#REF!</definedName>
    <definedName name="INICIOTR">[13]DU!$G$9</definedName>
    <definedName name="INICIOTR2">[13]DU!$G$13</definedName>
    <definedName name="INICIOTRANS">[13]DU!$K$9</definedName>
    <definedName name="input">[26]MAPA!$A$2</definedName>
    <definedName name="INTERC">[25]CONTROLE!$F$6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41759.3946527778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jhj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LCTO">[27]CONTROLE!$F$13</definedName>
    <definedName name="LCTO_ATUAL">[27]LANÇAMENTOS!$E:$E</definedName>
    <definedName name="LCTO_CONTA">[27]LANÇAMENTOS!$C:$C</definedName>
    <definedName name="LCTO_EMPRESA">[27]LANÇAMENTOS!$B:$B</definedName>
    <definedName name="ll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NR_ENA">[25]CONTROLE!$F$8</definedName>
    <definedName name="LNR_OCE">[25]CONTROLE!$F$9</definedName>
    <definedName name="LOA">#REF!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cro1" localSheetId="6">[13]!Macro1</definedName>
    <definedName name="Macro1">[13]!Macro1</definedName>
    <definedName name="MarketApproach">#REF!</definedName>
    <definedName name="MarketValue">[15]Valuation!#REF!</definedName>
    <definedName name="merito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S">[20]BASE!$C$1</definedName>
    <definedName name="MESANO">[20]BASE!$C$3</definedName>
    <definedName name="mmmmm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OEDA">[20]BASE!$G:$G</definedName>
    <definedName name="NAVEGAÇÃOYTD">'[16]PROJECTSAP YTD'!$AA:$AA</definedName>
    <definedName name="NetTonnage">#REF!</definedName>
    <definedName name="next_coupon">[13]DU!$G$32</definedName>
    <definedName name="NULxRCN">[15]Valuation!#REF!</definedName>
    <definedName name="OCOYTD">'[16]PROJECTSAP YTD'!$D:$D</definedName>
    <definedName name="OFFER">[13]DU!$G$5</definedName>
    <definedName name="ONLINE">[13]DU!$Q$13:$T$37</definedName>
    <definedName name="orden">[28]base!$A$2:$A$199</definedName>
    <definedName name="origem">[13]DU!$C$29</definedName>
    <definedName name="OW13_AD2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PPAANT">'[16]PROJECTSAP ANT'!#REF!</definedName>
    <definedName name="ppppppppppppp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PREP1">#REF!</definedName>
    <definedName name="PREP2">#REF!</definedName>
    <definedName name="PREP3">#REF!</definedName>
    <definedName name="PREP4">#REF!</definedName>
    <definedName name="PREP5">#REF!</definedName>
    <definedName name="PREP6">#REF!</definedName>
    <definedName name="Previsao" hidden="1">{"'Índice'!$A$1:$K$49"}</definedName>
    <definedName name="Price_Increase">[13]DU!$D$14</definedName>
    <definedName name="Print_Area_MI">#REF!</definedName>
    <definedName name="Print_Titles_MI">#REF!</definedName>
    <definedName name="Project">#REF!</definedName>
    <definedName name="Propostas">#REF!</definedName>
    <definedName name="PRORATA1">[13]Sheet2!$A$2</definedName>
    <definedName name="Próximo_aniversário">[13]DU!$C$31</definedName>
    <definedName name="próximo_coupon">[13]DU!$G$31</definedName>
    <definedName name="PTAX">[13]DU!$D$13</definedName>
    <definedName name="PUCbond" localSheetId="6">[13]!PUCbond</definedName>
    <definedName name="PUCbond">[13]!PUCbond</definedName>
    <definedName name="q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Q2A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q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q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q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Rafae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Rafael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RCN">[15]Valuation!#REF!</definedName>
    <definedName name="ReplacementCost">[15]Valuation!#REF!</definedName>
    <definedName name="ReplacementCostLessDepreciation">[15]Valuation!#REF!</definedName>
    <definedName name="ReplaRecentVessels">#REF!</definedName>
    <definedName name="ReproApproach">#REF!</definedName>
    <definedName name="ReproductionCost">[15]Valuation!#REF!</definedName>
    <definedName name="ReproductionCostLessDepreciation">[15]Valuation!#REF!</definedName>
    <definedName name="rrr">#REF!</definedName>
    <definedName name="RULxFairValue">[15]Valuation!#REF!</definedName>
    <definedName name="s">#REF!</definedName>
    <definedName name="SAP_ATUAL">[27]BASE_SAP!$E:$E</definedName>
    <definedName name="SAP_CONTA">[27]BASE_SAP!$C:$C</definedName>
    <definedName name="SAP_EMPRESA">[27]BASE_SAP!$B:$B</definedName>
    <definedName name="SAPBEXdnldView" hidden="1">"477079GYMXAJU6BWH1IHASPLI"</definedName>
    <definedName name="SAPBEXsysID" hidden="1">"FWP"</definedName>
    <definedName name="sdcontab">#REF!</definedName>
    <definedName name="simul">[13]DU!$H$6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  <definedName name="Spread_Over">[13]DU!#REF!</definedName>
    <definedName name="ss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tatus">#REF!</definedName>
    <definedName name="SteelPrice">#REF!</definedName>
    <definedName name="TabDepr">#REF!</definedName>
    <definedName name="TabDez13">[15]Consolidado!$D$1:$K$2820</definedName>
    <definedName name="tabela">[13]DU!$C$30:$O$67</definedName>
    <definedName name="TableTrends">#REF!</definedName>
    <definedName name="tabpos">[13]DU!$P$14:$Y$34</definedName>
    <definedName name="TabQuotation">#REF!</definedName>
    <definedName name="TabSpecificNUL">#REF!</definedName>
    <definedName name="TabVesselsQuotation">#REF!</definedName>
    <definedName name="TAXA_JUROS_5aa">'[29]Tab-Juros'!$E$6:$F$16</definedName>
    <definedName name="TAXA_JUROS_6aa">'[29]Tab-Juros'!$B$6:$C$16</definedName>
    <definedName name="tell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a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teste" hidden="1">'[30]fluxo de caixa'!#REF!</definedName>
    <definedName name="TESTHKEY">#REF!</definedName>
    <definedName name="TESTKEYS">#REF!</definedName>
    <definedName name="TESTVKEY">#REF!</definedName>
    <definedName name="Time_at_sea">'[31]diária Navio'!$G$22,'[31]diária Navio'!$B$22</definedName>
    <definedName name="treas">[13]Sheet1!$B$31:$E$38</definedName>
    <definedName name="TRI">[20]BASE!$B$1</definedName>
    <definedName name="TRIANO">[20]BASE!$B$3</definedName>
    <definedName name="TRIANOANT">[20]BASE!$B$4</definedName>
    <definedName name="TRIANT">[20]BASE!$B$2</definedName>
    <definedName name="tx">[32]Taxa!$A$1:$C$976</definedName>
    <definedName name="tx_diária">[13]DU!$M$26</definedName>
    <definedName name="u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Último_aniversário">[13]DU!$D$17</definedName>
    <definedName name="Univass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p">#REF!</definedName>
    <definedName name="US">[21]US!$A$3:$D$999</definedName>
    <definedName name="ValCBond" localSheetId="6">[13]!ValCBond</definedName>
    <definedName name="ValCBond">[13]!ValCBond</definedName>
    <definedName name="Valdate">#REF!</definedName>
    <definedName name="VALOR">[20]BASE!$E:$E</definedName>
    <definedName name="verifiq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verifique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verigfq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VolatI" localSheetId="6">[13]!VolatI</definedName>
    <definedName name="VolatI">[13]!VolatI</definedName>
    <definedName name="wrinic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wrn.akerr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GI96.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LLE._.ÅRSKJEMAER.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rn.ANNUAL._.ACCOUNTS._.FORM." hidden="1">{#N/A,#N/A,FALSE,"FORM 6.1 ";#N/A,#N/A,FALSE,"FORM 6.2";#N/A,#N/A,FALSE,"FORM 6.3";#N/A,#N/A,FALSE,"FORM 6.4";#N/A,#N/A,FALSE,"FORM 6.5";#N/A,#N/A,FALSE,"FORM 6.6 ";#N/A,#N/A,FALSE,"FORM 6.7 ";#N/A,#N/A,FALSE,"FORM 6.8 ";#N/A,#N/A,FALSE,"FORM 6.9";#N/A,#N/A,FALSE,"FORM 6.10 ";#N/A,#N/A,FALSE,"FORM 6.11 ";#N/A,#N/A,FALSE,"FORM 6.12 ";#N/A,#N/A,FALSE,"FORM 6.13 ";#N/A,#N/A,FALSE,"FORM 6.14";#N/A,#N/A,FALSE,"FORM 6.15 ";#N/A,#N/A,FALSE,"FORM 6.16 ";#N/A,#N/A,FALSE,"FORM 6.17 ";#N/A,#N/A,FALSE,"FORM 6.18 ";#N/A,#N/A,FALSE,"FORM 6.19 ";#N/A,#N/A,FALSE,"FORM 6.20 ";#N/A,#N/A,FALSE,"FORM 6.21";#N/A,#N/A,FALSE,"FORM 6.22 ";#N/A,#N/A,FALSE,"FORM 6.23 ";#N/A,#N/A,FALSE,"FORM 6.24 ";#N/A,#N/A,FALSE,"FORM 6.25";#N/A,#N/A,FALSE,"FORM 6.26 ";#N/A,#N/A,FALSE,"FORM 6.27";#N/A,#N/A,FALSE,"FORM 6.28 ";#N/A,#N/A,FALSE,"FORM 6.29";#N/A,#N/A,FALSE,"FORM 6.30";#N/A,#N/A,FALSE,"FORM 6.31"}</definedName>
    <definedName name="wrn.aogt." hidden="1">{#N/A,#N/A,FALSE,"Res_Albatross";#N/A,#N/A,FALSE,"Bal_Albatross";#N/A,#N/A,FALSE,"Kont_Albatross";#N/A,#N/A,FALSE,"Note 1-5";#N/A,#N/A,FALSE,"Note 6-9";#N/A,#N/A,FALSE,"Bal_note10-14";#N/A,#N/A,FALSE,"Note 15-16";#N/A,#N/A,FALSE,"Note 17-19";#N/A,#N/A,FALSE,"Note 20-23";#N/A,#N/A,FALSE,"Nøkkeltall"}</definedName>
    <definedName name="wrn.ddd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EKSKL.._.PM._.FORM.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wrn.EKSKL.._.PM._.SKJEMAER." hidden="1">{#N/A,#N/A,TRUE,"Skjema 6.5";#N/A,#N/A,TRUE,"Skjema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6.30";#N/A,#N/A,TRUE,"Skjema 6.31b"}</definedName>
    <definedName name="wrn.fff" hidden="1">{#N/A,#N/A,FALSE,"Res.regn.Aker a.s";#N/A,#N/A,FALSE,"Balanse3112.Aker a.s";#N/A,#N/A,FALSE,"Kont.anal.Aker a.s ";#N/A,#N/A,FALSE,"Noter 1-2.Aker a.s";#N/A,#N/A,FALSE,"Noter 3-7.Aker a.s";#N/A,#N/A,FALSE,"Rev.beretning 95"}</definedName>
    <definedName name="wrn.ffg" hidden="1">{#N/A,#N/A,FALSE,"REGNSKAPSUTDRAG DIVISJON";#N/A,#N/A,FALSE,"Nøkkeltall"}</definedName>
    <definedName name="wrn.gleachår.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holding." hidden="1">{#N/A,#N/A,FALSE,"forside";#N/A,#N/A,FALSE,"ResRegn.A-kons.";#N/A,#N/A,FALSE,"Bal3112.A-kons.";#N/A,#N/A,FALSE,"Kont.a.A-kons.";#N/A,#N/A,FALSE,"Note 4-10";#N/A,#N/A,FALSE,"Noter Balanse.A-kons.";#N/A,#N/A,FALSE,"Note 17-18.A-kons. ";#N/A,#N/A,FALSE,"Note 20-22.A-kons.";#N/A,#N/A,FALSE,"Note 23 A-kons.";#N/A,#N/A,FALSE,"Note 24-31.A-kons.";#N/A,#N/A,FALSE,"Nøkkeltall"}</definedName>
    <definedName name="wrn.impresión.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NT.._.MELLOMV." hidden="1">{#N/A,#N/A,FALSE,"Skjema 6.5"}</definedName>
    <definedName name="wrn.Proforma._.1." hidden="1">{"side1",#N/A,FALSE,"ResRegn.A-kons.";"Side2",#N/A,FALSE,"Bal3112.A-kons."}</definedName>
    <definedName name="wrn.reg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n95.xls.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nAker.xls." hidden="1">{#N/A,#N/A,FALSE,"Res.regn.Aker a.s";#N/A,#N/A,FALSE,"Balanse3112.Aker a.s";#N/A,#N/A,FALSE,"Kont.anal.Aker a.s ";#N/A,#N/A,FALSE,"Noter 1-2.Aker a.s";#N/A,#N/A,FALSE,"Noter 3-7.Aker a.s";#N/A,#N/A,FALSE,"Rev.beretning 95"}</definedName>
    <definedName name="wrn.telpepas.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wrn.test" hidden="1">{"test",#N/A,FALSE,"ResRegn.A-kons.";"test",#N/A,FALSE,"Note11-12";"test1",#N/A,FALSE,"Note11-12"}</definedName>
    <definedName name="wrn.test2." hidden="1">{"test",#N/A,FALSE,"ResRegn.A-kons.";"test",#N/A,FALSE,"Note11-12";"test1",#N/A,FALSE,"Note11-12"}</definedName>
    <definedName name="wrn.Utdr_div.xls." hidden="1">{#N/A,#N/A,FALSE,"REGNSKAPSUTDRAG DIVISJON";#N/A,#N/A,FALSE,"Nøkkeltall"}</definedName>
    <definedName name="wrn.uuu" hidden="1">{"side1",#N/A,FALSE,"ResRegn.A-kons.";"Side2",#N/A,FALSE,"Bal3112.A-kons."}</definedName>
    <definedName name="wrn.VENTAS.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va.Print_Todo.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Socios._.95.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" hidden="1">#REF!</definedName>
    <definedName name="XREF_COLUMN_1" hidden="1">#REF!</definedName>
    <definedName name="XRefColumnsCount" hidden="1">1</definedName>
    <definedName name="XRefCopy1" hidden="1">#REF!</definedName>
    <definedName name="XRefCopy10" hidden="1">'[33]Média stock options'!#REF!</definedName>
    <definedName name="XRefCopy11" hidden="1">'[33]May 1998 lote 4'!#REF!</definedName>
    <definedName name="XRefCopy12" hidden="1">'[33]Média stock options'!#REF!</definedName>
    <definedName name="XRefCopy13" hidden="1">'[33]Média stock options'!#REF!</definedName>
    <definedName name="XRefCopy15" hidden="1">'[33]Média stock options'!#REF!</definedName>
    <definedName name="XRefCopy2" hidden="1">#REF!</definedName>
    <definedName name="XRefCopy3" hidden="1">#REF!</definedName>
    <definedName name="XRefCopy4" hidden="1">#REF!</definedName>
    <definedName name="XRefCopy5" hidden="1">#REF!</definedName>
    <definedName name="XRefCopy6" hidden="1">#REF!</definedName>
    <definedName name="XRefCopy9" hidden="1">'[33]Média stock options'!#REF!</definedName>
    <definedName name="XRefCopyRangeCount" hidden="1">7</definedName>
    <definedName name="XRefPaste11" hidden="1">'[33]Média stock options'!#REF!</definedName>
    <definedName name="XRefPaste14" hidden="1">'[33]Média stock options'!#REF!</definedName>
    <definedName name="XRefPasteRangeCount" hidden="1">15</definedName>
    <definedName name="xx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x">'[34]Mat+Lim+Beb+"Spot"'!#REF!</definedName>
    <definedName name="y" hidden="1">{#N/A,#N/A,FALSE,"CAPA (2)";#N/A,#N/A,FALSE,"PORTAS";#N/A,#N/A,FALSE,"DIMENSION.";#N/A,#N/A,FALSE,"CUSTOPP";#N/A,#N/A,FALSE,"ENLACES";#N/A,#N/A,FALSE,"TOPTELPE";#N/A,#N/A,FALSE,"CSG";#N/A,#N/A,FALSE,"TREIN-DOC";#N/A,#N/A,FALSE,"RESUMO"}</definedName>
    <definedName name="YTD">'[16]PROJECTSAP YTD'!#REF!</definedName>
    <definedName name="ZEROCOUPON">[13]DU!$AH$3:$AK$68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8" l="1"/>
  <c r="G44" i="18"/>
  <c r="G97" i="18"/>
  <c r="G88" i="18"/>
  <c r="I8" i="22"/>
  <c r="I12" i="22"/>
  <c r="I11" i="22"/>
  <c r="G7" i="21" l="1"/>
  <c r="G19" i="21"/>
  <c r="G37" i="20"/>
  <c r="P9" i="22" l="1"/>
  <c r="P10" i="22" s="1"/>
</calcChain>
</file>

<file path=xl/sharedStrings.xml><?xml version="1.0" encoding="utf-8"?>
<sst xmlns="http://schemas.openxmlformats.org/spreadsheetml/2006/main" count="357" uniqueCount="122">
  <si>
    <t>Guia de Informações Históricas</t>
  </si>
  <si>
    <t>Conteúdo</t>
  </si>
  <si>
    <t>1. Premissas Gerais</t>
  </si>
  <si>
    <t>2. Balanço Patrimonial</t>
  </si>
  <si>
    <t>3. Demonstração de Resultado do Exerício (DRE)</t>
  </si>
  <si>
    <t>4. Fluxo de Caixa</t>
  </si>
  <si>
    <t>5. Medições não Contábeis</t>
  </si>
  <si>
    <t>6. Indicadores Operacionais</t>
  </si>
  <si>
    <t>Premissas Gerais</t>
  </si>
  <si>
    <t>Este Guia é baseado nas seguintes premissas:</t>
  </si>
  <si>
    <t>Dados históricos desde 2017</t>
  </si>
  <si>
    <r>
      <t xml:space="preserve">Periodicidade: </t>
    </r>
    <r>
      <rPr>
        <sz val="10"/>
        <color rgb="FF0B56A6"/>
        <rFont val="Arial Narrow"/>
        <family val="2"/>
      </rPr>
      <t>Anual, Trimestral e Semestral</t>
    </r>
  </si>
  <si>
    <r>
      <t xml:space="preserve">Normas Contábeis: </t>
    </r>
    <r>
      <rPr>
        <sz val="10"/>
        <color rgb="FF0B56A6"/>
        <rFont val="Arial Narrow"/>
        <family val="2"/>
      </rPr>
      <t>Pronunciamentos emitidos pelo CPC em acordo com o IFRS emitido pelo IASB</t>
    </r>
  </si>
  <si>
    <r>
      <t xml:space="preserve">Moeda: </t>
    </r>
    <r>
      <rPr>
        <sz val="10"/>
        <color rgb="FF0B56A6"/>
        <rFont val="Arial Narrow"/>
        <family val="2"/>
      </rPr>
      <t>Reais, exceto quando indicado de outra forma</t>
    </r>
  </si>
  <si>
    <t>Negócios</t>
  </si>
  <si>
    <t>Atividades</t>
  </si>
  <si>
    <r>
      <t xml:space="preserve">Embarcações de Apoio </t>
    </r>
    <r>
      <rPr>
        <i/>
        <sz val="10"/>
        <color rgb="FF0B56A6"/>
        <rFont val="Arial Narrow"/>
        <family val="2"/>
      </rPr>
      <t>Offshore</t>
    </r>
  </si>
  <si>
    <r>
      <t xml:space="preserve">44 embarcações de apoio à Exploração &amp; Produção </t>
    </r>
    <r>
      <rPr>
        <i/>
        <sz val="10"/>
        <color rgb="FF0B56A6"/>
        <rFont val="Arial Narrow"/>
        <family val="2"/>
      </rPr>
      <t>Offshore</t>
    </r>
  </si>
  <si>
    <t>Estaleiros</t>
  </si>
  <si>
    <t>Estaleiro Aliança: utilizado na conversão, manutenção e reparo de embarcações, e também como base de apoio às operações</t>
  </si>
  <si>
    <t>Balanço Patrimonial</t>
  </si>
  <si>
    <t>Informações financeiras consolidadas - Valores em milhares de Reais para o final do período</t>
  </si>
  <si>
    <t>3M21</t>
  </si>
  <si>
    <t>6M21</t>
  </si>
  <si>
    <t>9M21</t>
  </si>
  <si>
    <t>3M22</t>
  </si>
  <si>
    <t>ATIVO</t>
  </si>
  <si>
    <t>CIRCULANTE</t>
  </si>
  <si>
    <t>Caixa e equivalentes de caixa</t>
  </si>
  <si>
    <t>Aplicações financeiras de curto prazo</t>
  </si>
  <si>
    <t>Contas a receber</t>
  </si>
  <si>
    <t>Estoques</t>
  </si>
  <si>
    <t xml:space="preserve"> - </t>
  </si>
  <si>
    <t>Tributos sobre o lucro e outros tributos a recuperar</t>
  </si>
  <si>
    <t>Instrumentos financeiros derivativos</t>
  </si>
  <si>
    <t>Despesas antecipadas</t>
  </si>
  <si>
    <t>Outros ativos</t>
  </si>
  <si>
    <t>Contas a receber sobre venda de ativo</t>
  </si>
  <si>
    <t>Ativos de contrato</t>
  </si>
  <si>
    <t>Mobilização de embarcações</t>
  </si>
  <si>
    <t>NÃO CIRCULANTE</t>
  </si>
  <si>
    <t>Aplicações financeiras restritas</t>
  </si>
  <si>
    <t>Ativo indenizatório</t>
  </si>
  <si>
    <t>Imposto de renda e contribuição social diferidos</t>
  </si>
  <si>
    <t>-</t>
  </si>
  <si>
    <t>Depósitos judiciais</t>
  </si>
  <si>
    <t>Imobilizado</t>
  </si>
  <si>
    <t>Intangível</t>
  </si>
  <si>
    <t>Direito de uso</t>
  </si>
  <si>
    <t>PASSIVO E PATRIMÔNIO LÍQUIDO</t>
  </si>
  <si>
    <t>Fornecedores e outras contas a pagar</t>
  </si>
  <si>
    <t>Empréstimos e financiamentos</t>
  </si>
  <si>
    <t>Salários e encargos trabalhistas</t>
  </si>
  <si>
    <t>Imposto e contribuições a pagar</t>
  </si>
  <si>
    <t>Passivo de arrendamento</t>
  </si>
  <si>
    <t>Contas a pagar a Partes relacionadas</t>
  </si>
  <si>
    <t>Provisão de contingências</t>
  </si>
  <si>
    <t>PATRIMÔNIO LÍQUIDO</t>
  </si>
  <si>
    <t>Capital social</t>
  </si>
  <si>
    <t>Reserva de capital</t>
  </si>
  <si>
    <t>Ajuste de avaliação patrimonial</t>
  </si>
  <si>
    <t>Prejuízos acumulados</t>
  </si>
  <si>
    <t>Valores em milhares de Dólares americanos</t>
  </si>
  <si>
    <t>(1)</t>
  </si>
  <si>
    <t>(2)</t>
  </si>
  <si>
    <t>(1) Informações obtidas considerando a moeda funcional da Companhia R$</t>
  </si>
  <si>
    <t>(2) Informações obtidas considerando a moeda funcional da Companhia USD</t>
  </si>
  <si>
    <t>Demonstração do Resultado do Exercício</t>
  </si>
  <si>
    <t>Informações financeiras consolidadas - Valores em milhares de Reais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</si>
  <si>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</si>
  <si>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</si>
  <si>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</si>
  <si>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</si>
  <si>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</si>
  <si>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</si>
  <si>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</si>
  <si>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</si>
  <si>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</si>
  <si>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Receitas de serviços prestados</t>
  </si>
  <si>
    <t>Custos dos serviços prestados</t>
  </si>
  <si>
    <t>Lucro bruto</t>
  </si>
  <si>
    <t>Despesas gerais e administrativas</t>
  </si>
  <si>
    <t>Provisão para perda de Valor Recuperável</t>
  </si>
  <si>
    <t>Outras receitas (despesas) operacionais, líquidas</t>
  </si>
  <si>
    <t>Lucro Operacional</t>
  </si>
  <si>
    <t>Receitas Financeiras</t>
  </si>
  <si>
    <t>Despesas Financeiras</t>
  </si>
  <si>
    <t>Resultado com derivativos</t>
  </si>
  <si>
    <t>Variação cambial, líquida</t>
  </si>
  <si>
    <t>Lucro (prejuízo) antes do imposto de renda e da contribuição social</t>
  </si>
  <si>
    <t>Imposto de renda e contribuição social: Correntes</t>
  </si>
  <si>
    <t>Imposto de renda e contribuição social: Diferidos</t>
  </si>
  <si>
    <t>Lucro (prejuízo) líquido do período</t>
  </si>
  <si>
    <t>Fluxo de Caixa</t>
  </si>
  <si>
    <t>CAIXA E EQUIVALENTES DE CAIXA NO INÍCIO DO EXERCÍCIO</t>
  </si>
  <si>
    <t>Caixa líquido gerado pelas (aplicado nas) atividades operacionais</t>
  </si>
  <si>
    <t>Caixa líquido gerado pelas (aplicado nas) atividades de investimentos</t>
  </si>
  <si>
    <t>Caixa líquido gerado pelas (aplicado nas) atividades de financiamentos</t>
  </si>
  <si>
    <t>Ganhos (perdas) cambiais sobre caixa e contas garantidas</t>
  </si>
  <si>
    <t>CAIXA E EQUIVALENTES DE CAIXA NO FINAL DO EXERCÍCIO</t>
  </si>
  <si>
    <t>Medições não Contábeis</t>
  </si>
  <si>
    <t>Informações financeiras consolidadas - Valores em milhares de Reais, exceto quando indicado de outra forma</t>
  </si>
  <si>
    <t>Período</t>
  </si>
  <si>
    <t>LAJIDA (EBITDA)</t>
  </si>
  <si>
    <t>Últimos 12 meses</t>
  </si>
  <si>
    <t>EBITDA Ajustado</t>
  </si>
  <si>
    <t>Margem EBITDA Ajustada (%)</t>
  </si>
  <si>
    <t>Dívida Bruta</t>
  </si>
  <si>
    <t>Fim do período</t>
  </si>
  <si>
    <t>Dívida Líquida</t>
  </si>
  <si>
    <t>Dívida Líquida / EBITDA</t>
  </si>
  <si>
    <t>Fim do periodo / Últimos 12 meses</t>
  </si>
  <si>
    <t>Dívida Líquida / EBITDA Ajustado</t>
  </si>
  <si>
    <t>Indicadores Operacionais</t>
  </si>
  <si>
    <t>Informações em percentual, conforme cálculo indicado nas notas explicativas</t>
  </si>
  <si>
    <t>Taxa de ocupação da frota ¹</t>
  </si>
  <si>
    <t>3M20</t>
  </si>
  <si>
    <t>6M20</t>
  </si>
  <si>
    <t>9M20</t>
  </si>
  <si>
    <t>Downtime ²</t>
  </si>
  <si>
    <t>(1) Quantidade de embarcações em período de operação / total de embarcações da frota, poderados pela quantidade de dias de cada mês</t>
  </si>
  <si>
    <t>(2) Percentual de receita potencial não faturada devido à inoperabilidade de embarcações no período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</si>
</sst>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\ #,##0_);_(\ \(#,##0\);_(\ \-_);_(@_)"/>
    <numFmt numFmtId="165" formatCode="_(* #,##0_);_(* \(#,##0\);_(* &quot;-&quot;??_);_(@_)"/>
    <numFmt numFmtId="166" formatCode="0.0%"/>
    <numFmt numFmtId="167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B56A6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color theme="3"/>
      <name val="Arial Narrow"/>
      <family val="2"/>
    </font>
    <font>
      <sz val="10"/>
      <color theme="3"/>
      <name val="Arial Narrow"/>
      <family val="2"/>
    </font>
    <font>
      <sz val="10"/>
      <color theme="0"/>
      <name val="Arial Narrow"/>
      <family val="2"/>
    </font>
    <font>
      <b/>
      <sz val="10"/>
      <color rgb="FF0B56A6"/>
      <name val="Arial Narrow"/>
      <family val="2"/>
    </font>
    <font>
      <b/>
      <sz val="10"/>
      <color rgb="FF000080"/>
      <name val="Arial Narrow"/>
      <family val="2"/>
    </font>
    <font>
      <sz val="10"/>
      <color rgb="FF0B56A6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sz val="16"/>
      <color theme="1"/>
      <name val="Arial Narrow"/>
      <family val="2"/>
    </font>
    <font>
      <sz val="16"/>
      <color theme="0"/>
      <name val="Arial Narrow"/>
      <family val="2"/>
    </font>
    <font>
      <b/>
      <sz val="16"/>
      <color theme="1"/>
      <name val="Arial Narrow"/>
      <family val="2"/>
    </font>
    <font>
      <b/>
      <sz val="16"/>
      <color theme="7" tint="-0.249977111117893"/>
      <name val="Arial Narrow"/>
      <family val="2"/>
    </font>
    <font>
      <sz val="16"/>
      <name val="Arial Narrow"/>
      <family val="2"/>
    </font>
    <font>
      <sz val="16"/>
      <color rgb="FF0000FF"/>
      <name val="Arial Narrow"/>
      <family val="2"/>
    </font>
    <font>
      <b/>
      <sz val="16"/>
      <color rgb="FF0B56A6"/>
      <name val="Arial Narrow"/>
      <family val="2"/>
    </font>
    <font>
      <b/>
      <sz val="16"/>
      <color rgb="FFF47A04"/>
      <name val="Arial Narrow"/>
      <family val="2"/>
    </font>
    <font>
      <i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30"/>
      <color rgb="FF0B56A6"/>
      <name val="Frutiger 45 Light"/>
    </font>
    <font>
      <i/>
      <sz val="10"/>
      <color rgb="FF0B56A6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vertAlign val="superscript"/>
      <sz val="16"/>
      <color theme="0"/>
      <name val="Arial Narrow"/>
      <family val="2"/>
    </font>
    <font>
      <vertAlign val="superscript"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B56A6"/>
        <bgColor indexed="64"/>
      </patternFill>
    </fill>
    <fill>
      <patternFill patternType="solid">
        <fgColor rgb="FFF47A0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5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95">
    <xf numFmtId="0" fontId="0" fillId="0" borderId="0" xfId="0"/>
    <xf numFmtId="0" fontId="4" fillId="0" borderId="0" xfId="0" applyFont="1"/>
    <xf numFmtId="0" fontId="6" fillId="0" borderId="0" xfId="4" applyFont="1"/>
    <xf numFmtId="0" fontId="7" fillId="0" borderId="0" xfId="4" applyFont="1" applyAlignment="1">
      <alignment vertical="center"/>
    </xf>
    <xf numFmtId="0" fontId="8" fillId="0" borderId="0" xfId="4" applyFont="1"/>
    <xf numFmtId="0" fontId="9" fillId="0" borderId="6" xfId="4" applyFont="1" applyBorder="1" applyAlignment="1">
      <alignment horizontal="left" vertical="center"/>
    </xf>
    <xf numFmtId="165" fontId="9" fillId="0" borderId="6" xfId="4" applyNumberFormat="1" applyFont="1" applyBorder="1" applyAlignment="1">
      <alignment vertical="center"/>
    </xf>
    <xf numFmtId="0" fontId="9" fillId="0" borderId="6" xfId="4" applyFont="1" applyBorder="1"/>
    <xf numFmtId="0" fontId="10" fillId="0" borderId="0" xfId="4" applyFont="1" applyAlignment="1">
      <alignment vertical="center"/>
    </xf>
    <xf numFmtId="0" fontId="11" fillId="0" borderId="0" xfId="4" applyFont="1" applyAlignment="1">
      <alignment horizontal="left" readingOrder="1"/>
    </xf>
    <xf numFmtId="0" fontId="8" fillId="0" borderId="0" xfId="4" applyFont="1" applyAlignment="1">
      <alignment vertical="center"/>
    </xf>
    <xf numFmtId="0" fontId="7" fillId="0" borderId="0" xfId="4" applyFont="1" applyAlignment="1">
      <alignment vertical="center" wrapText="1"/>
    </xf>
    <xf numFmtId="0" fontId="7" fillId="0" borderId="0" xfId="4" applyFont="1" applyAlignment="1">
      <alignment horizontal="left" vertical="center" wrapText="1"/>
    </xf>
    <xf numFmtId="0" fontId="13" fillId="4" borderId="3" xfId="4" applyFont="1" applyFill="1" applyBorder="1" applyAlignment="1">
      <alignment horizontal="center" vertical="center"/>
    </xf>
    <xf numFmtId="0" fontId="12" fillId="3" borderId="3" xfId="4" applyFont="1" applyFill="1" applyBorder="1" applyAlignment="1">
      <alignment horizontal="left" vertical="center"/>
    </xf>
    <xf numFmtId="165" fontId="12" fillId="3" borderId="4" xfId="4" applyNumberFormat="1" applyFont="1" applyFill="1" applyBorder="1" applyAlignment="1">
      <alignment horizontal="left" vertical="center"/>
    </xf>
    <xf numFmtId="0" fontId="12" fillId="3" borderId="4" xfId="4" applyFont="1" applyFill="1" applyBorder="1" applyAlignment="1">
      <alignment horizontal="left"/>
    </xf>
    <xf numFmtId="0" fontId="12" fillId="3" borderId="5" xfId="4" applyFont="1" applyFill="1" applyBorder="1" applyAlignment="1">
      <alignment horizontal="left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5" fillId="0" borderId="0" xfId="0" applyFont="1"/>
    <xf numFmtId="0" fontId="15" fillId="2" borderId="0" xfId="0" applyFont="1" applyFill="1" applyAlignment="1">
      <alignment horizontal="center"/>
    </xf>
    <xf numFmtId="0" fontId="16" fillId="4" borderId="1" xfId="0" applyFont="1" applyFill="1" applyBorder="1"/>
    <xf numFmtId="0" fontId="15" fillId="4" borderId="1" xfId="0" applyFont="1" applyFill="1" applyBorder="1"/>
    <xf numFmtId="0" fontId="15" fillId="0" borderId="0" xfId="0" applyFont="1" applyAlignment="1">
      <alignment horizontal="center"/>
    </xf>
    <xf numFmtId="0" fontId="18" fillId="0" borderId="0" xfId="0" applyFont="1"/>
    <xf numFmtId="164" fontId="15" fillId="0" borderId="0" xfId="0" applyNumberFormat="1" applyFont="1"/>
    <xf numFmtId="0" fontId="17" fillId="0" borderId="0" xfId="0" applyFont="1"/>
    <xf numFmtId="0" fontId="21" fillId="0" borderId="1" xfId="0" applyFont="1" applyBorder="1"/>
    <xf numFmtId="164" fontId="19" fillId="2" borderId="0" xfId="2" applyNumberFormat="1" applyFont="1" applyFill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20" fillId="2" borderId="0" xfId="2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1" fillId="0" borderId="0" xfId="0" applyFont="1"/>
    <xf numFmtId="0" fontId="21" fillId="0" borderId="2" xfId="0" applyFont="1" applyBorder="1"/>
    <xf numFmtId="164" fontId="21" fillId="2" borderId="0" xfId="0" applyNumberFormat="1" applyFont="1" applyFill="1" applyAlignment="1">
      <alignment horizontal="center"/>
    </xf>
    <xf numFmtId="166" fontId="15" fillId="2" borderId="0" xfId="1" applyNumberFormat="1" applyFont="1" applyFill="1" applyAlignment="1">
      <alignment horizontal="center"/>
    </xf>
    <xf numFmtId="0" fontId="14" fillId="5" borderId="1" xfId="0" applyFont="1" applyFill="1" applyBorder="1"/>
    <xf numFmtId="0" fontId="0" fillId="0" borderId="0" xfId="0" applyAlignment="1">
      <alignment horizontal="left"/>
    </xf>
    <xf numFmtId="164" fontId="21" fillId="2" borderId="2" xfId="2" applyNumberFormat="1" applyFont="1" applyFill="1" applyBorder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25" fillId="0" borderId="0" xfId="0" applyFont="1"/>
    <xf numFmtId="0" fontId="27" fillId="0" borderId="0" xfId="0" applyFont="1"/>
    <xf numFmtId="0" fontId="29" fillId="5" borderId="1" xfId="0" quotePrefix="1" applyFont="1" applyFill="1" applyBorder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0" borderId="0" xfId="1" applyNumberFormat="1" applyFont="1" applyFill="1"/>
    <xf numFmtId="4" fontId="15" fillId="0" borderId="0" xfId="0" applyNumberFormat="1" applyFont="1"/>
    <xf numFmtId="167" fontId="15" fillId="0" borderId="0" xfId="0" applyNumberFormat="1" applyFont="1"/>
    <xf numFmtId="164" fontId="21" fillId="0" borderId="1" xfId="0" applyNumberFormat="1" applyFont="1" applyBorder="1" applyAlignment="1">
      <alignment horizontal="center"/>
    </xf>
    <xf numFmtId="164" fontId="19" fillId="0" borderId="0" xfId="2" applyNumberFormat="1" applyFont="1" applyFill="1" applyAlignment="1">
      <alignment horizontal="center"/>
    </xf>
    <xf numFmtId="164" fontId="15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21" fillId="0" borderId="2" xfId="2" applyNumberFormat="1" applyFont="1" applyFill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/>
    </xf>
    <xf numFmtId="3" fontId="15" fillId="0" borderId="0" xfId="0" applyNumberFormat="1" applyFont="1" applyAlignment="1">
      <alignment horizontal="center"/>
    </xf>
    <xf numFmtId="166" fontId="15" fillId="0" borderId="0" xfId="1" applyNumberFormat="1" applyFont="1" applyFill="1" applyAlignment="1">
      <alignment horizontal="center"/>
    </xf>
    <xf numFmtId="167" fontId="15" fillId="0" borderId="0" xfId="0" applyNumberFormat="1" applyFont="1" applyAlignment="1">
      <alignment horizontal="center"/>
    </xf>
    <xf numFmtId="3" fontId="15" fillId="0" borderId="0" xfId="0" applyNumberFormat="1" applyFont="1"/>
    <xf numFmtId="0" fontId="14" fillId="0" borderId="0" xfId="0" applyFont="1"/>
    <xf numFmtId="0" fontId="29" fillId="0" borderId="0" xfId="0" quotePrefix="1" applyFont="1" applyAlignment="1">
      <alignment horizontal="center"/>
    </xf>
    <xf numFmtId="0" fontId="22" fillId="0" borderId="2" xfId="0" applyFont="1" applyBorder="1"/>
    <xf numFmtId="164" fontId="22" fillId="0" borderId="2" xfId="2" applyNumberFormat="1" applyFont="1" applyFill="1" applyBorder="1" applyAlignment="1">
      <alignment horizontal="center"/>
    </xf>
    <xf numFmtId="0" fontId="22" fillId="0" borderId="1" xfId="0" applyFont="1" applyBorder="1"/>
    <xf numFmtId="0" fontId="22" fillId="0" borderId="0" xfId="0" applyFont="1"/>
    <xf numFmtId="164" fontId="22" fillId="2" borderId="0" xfId="0" applyNumberFormat="1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9" fillId="5" borderId="1" xfId="0" quotePrefix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164" fontId="21" fillId="0" borderId="0" xfId="2" applyNumberFormat="1" applyFont="1" applyFill="1" applyBorder="1" applyAlignment="1">
      <alignment horizontal="center"/>
    </xf>
    <xf numFmtId="164" fontId="22" fillId="0" borderId="0" xfId="2" applyNumberFormat="1" applyFont="1" applyFill="1" applyBorder="1" applyAlignment="1">
      <alignment horizontal="center"/>
    </xf>
    <xf numFmtId="0" fontId="32" fillId="0" borderId="0" xfId="0" applyFont="1"/>
    <xf numFmtId="0" fontId="28" fillId="0" borderId="0" xfId="0" applyFont="1" applyAlignment="1">
      <alignment vertical="center"/>
    </xf>
    <xf numFmtId="9" fontId="15" fillId="2" borderId="0" xfId="0" applyNumberFormat="1" applyFont="1" applyFill="1" applyAlignment="1">
      <alignment horizontal="center"/>
    </xf>
    <xf numFmtId="9" fontId="15" fillId="0" borderId="0" xfId="0" applyNumberFormat="1" applyFont="1" applyAlignment="1">
      <alignment horizontal="center"/>
    </xf>
    <xf numFmtId="9" fontId="15" fillId="0" borderId="0" xfId="0" applyNumberFormat="1" applyFont="1"/>
    <xf numFmtId="166" fontId="15" fillId="0" borderId="0" xfId="0" applyNumberFormat="1" applyFont="1"/>
    <xf numFmtId="166" fontId="15" fillId="2" borderId="0" xfId="0" applyNumberFormat="1" applyFont="1" applyFill="1" applyAlignment="1">
      <alignment horizontal="center"/>
    </xf>
    <xf numFmtId="166" fontId="15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3" applyAlignment="1">
      <alignment horizontal="left"/>
    </xf>
    <xf numFmtId="0" fontId="13" fillId="4" borderId="4" xfId="4" applyFont="1" applyFill="1" applyBorder="1" applyAlignment="1">
      <alignment horizontal="center" vertical="center"/>
    </xf>
    <xf numFmtId="0" fontId="13" fillId="4" borderId="5" xfId="4" applyFont="1" applyFill="1" applyBorder="1" applyAlignment="1">
      <alignment horizontal="center" vertical="center"/>
    </xf>
    <xf numFmtId="165" fontId="12" fillId="3" borderId="4" xfId="4" applyNumberFormat="1" applyFont="1" applyFill="1" applyBorder="1" applyAlignment="1">
      <alignment horizontal="left" vertical="center" wrapText="1"/>
    </xf>
    <xf numFmtId="165" fontId="12" fillId="3" borderId="5" xfId="4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5">
    <cellStyle name="Hiperlink" xfId="3" builtinId="8"/>
    <cellStyle name="Normal" xfId="0" builtinId="0"/>
    <cellStyle name="Normal 2" xfId="4" xr:uid="{D3A5CE5A-EC92-412F-92C7-878732DE8727}"/>
    <cellStyle name="Porcentagem" xfId="1" builtinId="5"/>
    <cellStyle name="Reference" xfId="2" xr:uid="{E92B4EEB-77BF-49F1-A94D-1DBB69A06F33}"/>
  </cellStyles>
  <dxfs count="0"/>
  <tableStyles count="0" defaultTableStyle="TableStyleMedium2" defaultPivotStyle="PivotStyleLight16"/>
  <colors>
    <mruColors>
      <color rgb="FFF47A04"/>
      <color rgb="FF0B56A6"/>
      <color rgb="FF0B5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171450</xdr:rowOff>
    </xdr:from>
    <xdr:to>
      <xdr:col>4</xdr:col>
      <xdr:colOff>314325</xdr:colOff>
      <xdr:row>9</xdr:row>
      <xdr:rowOff>85726</xdr:rowOff>
    </xdr:to>
    <xdr:pic>
      <xdr:nvPicPr>
        <xdr:cNvPr id="2" name="Imagem 1" descr="GRUPO CBO - Companhia Brasileira de Offshore | LinkedIn">
          <a:extLst>
            <a:ext uri="{FF2B5EF4-FFF2-40B4-BE49-F238E27FC236}">
              <a16:creationId xmlns:a16="http://schemas.microsoft.com/office/drawing/2014/main" id="{91DD6EA5-32B1-449F-86ED-B0FAADF08C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66" b="10222"/>
        <a:stretch/>
      </xdr:blipFill>
      <xdr:spPr bwMode="auto">
        <a:xfrm>
          <a:off x="76200" y="361950"/>
          <a:ext cx="2143125" cy="1438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571499</xdr:colOff>
      <xdr:row>1</xdr:row>
      <xdr:rowOff>65942</xdr:rowOff>
    </xdr:from>
    <xdr:to>
      <xdr:col>13</xdr:col>
      <xdr:colOff>157528</xdr:colOff>
      <xdr:row>8</xdr:row>
      <xdr:rowOff>131884</xdr:rowOff>
    </xdr:to>
    <xdr:pic>
      <xdr:nvPicPr>
        <xdr:cNvPr id="2" name="Imagem 1" descr="GRUPO CBO - Companhia Brasileira de Offshore | LinkedIn">
          <a:extLst>
            <a:ext uri="{FF2B5EF4-FFF2-40B4-BE49-F238E27FC236}">
              <a16:creationId xmlns:a16="http://schemas.microsoft.com/office/drawing/2014/main" id="{6021F5F5-42E1-49B6-83D6-746442784D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120" b="16923"/>
        <a:stretch/>
      </xdr:blipFill>
      <xdr:spPr bwMode="auto">
        <a:xfrm>
          <a:off x="6513634" y="124557"/>
          <a:ext cx="2143125" cy="1392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434381</xdr:colOff>
      <xdr:row>15</xdr:row>
      <xdr:rowOff>71175</xdr:rowOff>
    </xdr:from>
    <xdr:to>
      <xdr:col>12</xdr:col>
      <xdr:colOff>634301</xdr:colOff>
      <xdr:row>17</xdr:row>
      <xdr:rowOff>155959</xdr:rowOff>
    </xdr:to>
    <xdr:sp macro="" textlink="">
      <xdr:nvSpPr>
        <xdr:cNvPr id="3" name="Seta: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D81799-798D-4FF4-A800-D547AAA486DE}"/>
            </a:ext>
          </a:extLst>
        </xdr:cNvPr>
        <xdr:cNvSpPr/>
      </xdr:nvSpPr>
      <xdr:spPr>
        <a:xfrm>
          <a:off x="7632560" y="2683746"/>
          <a:ext cx="812241" cy="41135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CAPA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1313788</xdr:colOff>
      <xdr:row>0</xdr:row>
      <xdr:rowOff>55649</xdr:rowOff>
    </xdr:from>
    <xdr:to>
      <xdr:col>1</xdr:col>
      <xdr:colOff>2304841</xdr:colOff>
      <xdr:row>0</xdr:row>
      <xdr:rowOff>601993</xdr:rowOff>
    </xdr:to>
    <xdr:pic>
      <xdr:nvPicPr>
        <xdr:cNvPr id="4" name="Imagem 3" descr="GRUPO CBO - Companhia Brasileira de Offshore | LinkedIn">
          <a:extLst>
            <a:ext uri="{FF2B5EF4-FFF2-40B4-BE49-F238E27FC236}">
              <a16:creationId xmlns:a16="http://schemas.microsoft.com/office/drawing/2014/main" id="{8237A140-AFE6-4E3D-BCC7-22146F8806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8" b="17430"/>
        <a:stretch/>
      </xdr:blipFill>
      <xdr:spPr bwMode="auto">
        <a:xfrm>
          <a:off x="1381824" y="55649"/>
          <a:ext cx="991053" cy="549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163286</xdr:colOff>
      <xdr:row>0</xdr:row>
      <xdr:rowOff>40822</xdr:rowOff>
    </xdr:from>
    <xdr:to>
      <xdr:col>1</xdr:col>
      <xdr:colOff>1177018</xdr:colOff>
      <xdr:row>0</xdr:row>
      <xdr:rowOff>610053</xdr:rowOff>
    </xdr:to>
    <xdr:sp macro="" textlink="">
      <xdr:nvSpPr>
        <xdr:cNvPr id="5" name="Seta: para a Esquerd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58FA8A-8632-49D1-94AF-A6D4031BE624}"/>
            </a:ext>
          </a:extLst>
        </xdr:cNvPr>
        <xdr:cNvSpPr/>
      </xdr:nvSpPr>
      <xdr:spPr>
        <a:xfrm>
          <a:off x="231322" y="40822"/>
          <a:ext cx="1013732" cy="56923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CAPA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1150502</xdr:colOff>
      <xdr:row>0</xdr:row>
      <xdr:rowOff>82862</xdr:rowOff>
    </xdr:from>
    <xdr:to>
      <xdr:col>1</xdr:col>
      <xdr:colOff>2139015</xdr:colOff>
      <xdr:row>0</xdr:row>
      <xdr:rowOff>641271</xdr:rowOff>
    </xdr:to>
    <xdr:pic>
      <xdr:nvPicPr>
        <xdr:cNvPr id="8" name="Imagem 7" descr="GRUPO CBO - Companhia Brasileira de Offshore | LinkedIn">
          <a:extLst>
            <a:ext uri="{FF2B5EF4-FFF2-40B4-BE49-F238E27FC236}">
              <a16:creationId xmlns:a16="http://schemas.microsoft.com/office/drawing/2014/main" id="{30538087-0424-4FBB-A241-954057F03D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8" b="17430"/>
        <a:stretch/>
      </xdr:blipFill>
      <xdr:spPr bwMode="auto">
        <a:xfrm>
          <a:off x="1218538" y="82862"/>
          <a:ext cx="991053" cy="549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68035</xdr:rowOff>
    </xdr:from>
    <xdr:to>
      <xdr:col>1</xdr:col>
      <xdr:colOff>1013732</xdr:colOff>
      <xdr:row>0</xdr:row>
      <xdr:rowOff>637266</xdr:rowOff>
    </xdr:to>
    <xdr:sp macro="" textlink="">
      <xdr:nvSpPr>
        <xdr:cNvPr id="9" name="Seta: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CDF995-F3C0-45B9-A7EF-B84DE6A91298}"/>
            </a:ext>
          </a:extLst>
        </xdr:cNvPr>
        <xdr:cNvSpPr/>
      </xdr:nvSpPr>
      <xdr:spPr>
        <a:xfrm>
          <a:off x="68036" y="68035"/>
          <a:ext cx="1013732" cy="56923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CAPA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1150502</xdr:colOff>
      <xdr:row>0</xdr:row>
      <xdr:rowOff>94202</xdr:rowOff>
    </xdr:from>
    <xdr:to>
      <xdr:col>1</xdr:col>
      <xdr:colOff>2140285</xdr:colOff>
      <xdr:row>0</xdr:row>
      <xdr:rowOff>638641</xdr:rowOff>
    </xdr:to>
    <xdr:pic>
      <xdr:nvPicPr>
        <xdr:cNvPr id="5" name="Imagem 4" descr="GRUPO CBO - Companhia Brasileira de Offshore | LinkedIn">
          <a:extLst>
            <a:ext uri="{FF2B5EF4-FFF2-40B4-BE49-F238E27FC236}">
              <a16:creationId xmlns:a16="http://schemas.microsoft.com/office/drawing/2014/main" id="{8B0007E6-4664-430E-9095-E1FAC80E10B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8" b="17430"/>
        <a:stretch/>
      </xdr:blipFill>
      <xdr:spPr bwMode="auto">
        <a:xfrm>
          <a:off x="1214002" y="94202"/>
          <a:ext cx="991053" cy="549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79375</xdr:rowOff>
    </xdr:from>
    <xdr:to>
      <xdr:col>1</xdr:col>
      <xdr:colOff>1013732</xdr:colOff>
      <xdr:row>0</xdr:row>
      <xdr:rowOff>648606</xdr:rowOff>
    </xdr:to>
    <xdr:sp macro="" textlink="">
      <xdr:nvSpPr>
        <xdr:cNvPr id="6" name="Seta: para a Esquerd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EAF29B-2381-4141-985E-F4498794B66F}"/>
            </a:ext>
          </a:extLst>
        </xdr:cNvPr>
        <xdr:cNvSpPr/>
      </xdr:nvSpPr>
      <xdr:spPr>
        <a:xfrm>
          <a:off x="63500" y="79375"/>
          <a:ext cx="1013732" cy="56923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CAPA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1150502</xdr:colOff>
      <xdr:row>0</xdr:row>
      <xdr:rowOff>110076</xdr:rowOff>
    </xdr:from>
    <xdr:to>
      <xdr:col>1</xdr:col>
      <xdr:colOff>2144730</xdr:colOff>
      <xdr:row>0</xdr:row>
      <xdr:rowOff>656420</xdr:rowOff>
    </xdr:to>
    <xdr:pic>
      <xdr:nvPicPr>
        <xdr:cNvPr id="6" name="Imagem 5" descr="GRUPO CBO - Companhia Brasileira de Offshore | LinkedIn">
          <a:extLst>
            <a:ext uri="{FF2B5EF4-FFF2-40B4-BE49-F238E27FC236}">
              <a16:creationId xmlns:a16="http://schemas.microsoft.com/office/drawing/2014/main" id="{A58C4962-15FC-4C31-8082-71A40D8FA2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8" b="17430"/>
        <a:stretch/>
      </xdr:blipFill>
      <xdr:spPr bwMode="auto">
        <a:xfrm>
          <a:off x="1218538" y="110076"/>
          <a:ext cx="991053" cy="549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95249</xdr:rowOff>
    </xdr:from>
    <xdr:to>
      <xdr:col>1</xdr:col>
      <xdr:colOff>1013732</xdr:colOff>
      <xdr:row>0</xdr:row>
      <xdr:rowOff>664480</xdr:rowOff>
    </xdr:to>
    <xdr:sp macro="" textlink="">
      <xdr:nvSpPr>
        <xdr:cNvPr id="9" name="Seta: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EF2234-733D-432C-90E4-90B2828212AE}"/>
            </a:ext>
          </a:extLst>
        </xdr:cNvPr>
        <xdr:cNvSpPr/>
      </xdr:nvSpPr>
      <xdr:spPr>
        <a:xfrm>
          <a:off x="68036" y="95249"/>
          <a:ext cx="1013732" cy="56923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CAPA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1150502</xdr:colOff>
      <xdr:row>0</xdr:row>
      <xdr:rowOff>110076</xdr:rowOff>
    </xdr:from>
    <xdr:to>
      <xdr:col>1</xdr:col>
      <xdr:colOff>2136475</xdr:colOff>
      <xdr:row>0</xdr:row>
      <xdr:rowOff>650705</xdr:rowOff>
    </xdr:to>
    <xdr:pic>
      <xdr:nvPicPr>
        <xdr:cNvPr id="4" name="Imagem 3" descr="GRUPO CBO - Companhia Brasileira de Offshore | LinkedIn">
          <a:extLst>
            <a:ext uri="{FF2B5EF4-FFF2-40B4-BE49-F238E27FC236}">
              <a16:creationId xmlns:a16="http://schemas.microsoft.com/office/drawing/2014/main" id="{5A4D1001-FA65-4192-B063-FAE8F2F345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8" b="17430"/>
        <a:stretch/>
      </xdr:blipFill>
      <xdr:spPr bwMode="auto">
        <a:xfrm>
          <a:off x="1218538" y="110076"/>
          <a:ext cx="991053" cy="549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95249</xdr:rowOff>
    </xdr:from>
    <xdr:to>
      <xdr:col>1</xdr:col>
      <xdr:colOff>1013732</xdr:colOff>
      <xdr:row>0</xdr:row>
      <xdr:rowOff>664480</xdr:rowOff>
    </xdr:to>
    <xdr:sp macro="" textlink="">
      <xdr:nvSpPr>
        <xdr:cNvPr id="5" name="Seta: para a Esquerd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7F65E8-8CA9-4E25-B062-7FCA9D91F2B9}"/>
            </a:ext>
          </a:extLst>
        </xdr:cNvPr>
        <xdr:cNvSpPr/>
      </xdr:nvSpPr>
      <xdr:spPr>
        <a:xfrm>
          <a:off x="68036" y="95249"/>
          <a:ext cx="1013732" cy="56923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CAPA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TABIL\Incorpora&#231;&#245;es%202006_07\BALAN&#199;OS\BAL_FAI_DEZ06_CIS&#195;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DEMONSTRACOES_FINANCEIRAS\2009\FCIA\Dfs%20FCIA%20DEZ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Auditoria\2007\FCIA\DFs%20e%20Notas%20Explicativas\DFs_FCIA_12_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DEMONSTRACOES_FINANCEIRAS\2008\FCIA_2008\12_2008_FCIA\DFs_FCIA_12_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rio1\dados\Financeiro\Luiz%20Conrado\Hist&#243;ricos\Taxa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_server1\SYS\Dados\Martins\SidecoF\BPLAN%20M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-srvfls-001\dados\Users\luqui\AppData\Local\Microsoft\Windows\Temporary%20Internet%20Files\Content.Outlook\LGU415XQ\14-06-06-Oceana%20Fixed%20Assets%20Valuation%20detai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2018/09.2018/BASE_DEMOFINS_OCO_2018_9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98056/AppData/Local/Microsoft/Windows/Temporary%20Internet%20Files/Content.Outlook/35JUFMI6/Contax%20Par%20DRE%20-%20Balan&#231;o%202ITR%202013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WINDOWS\TEMP\HEDGEORCFISC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uditoria\2019\12.2019\Base%20Demofins_12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DEMONSTRACOES_FINANCEIRAS\2007\BALANCETE_C_LUCRO_R$\BALANCETE_C.%20LUCRO_R$_OUT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2018/12.2018/Earnings%20Release/4T18%20-%20Base%20Earning%20Release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arlos\FINANCEI\Out2001\RecfinCITROOUT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Financeiro\Publico\Gest&#227;o%20de%20Risco\Risco%20Cambial\Hedge%20Custos%20Fixos\Metas\Metas02\Meus%20Documentos\PR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WINDOWS\TEMP\FundoBradesc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ilia.ribeiro/Desktop/AN&#193;LISE%20CONTAS%20CONT&#193;BEIS/NOVO%20LAYOUT/OCO%20210406000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2017/12.2017/Consolida&#231;&#227;o%20SAP/Grupo%20CBO%20Consolidado%20BRL%20DEZ17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echamento%20mensal/Sistema%20Patrimonial/Mapas%20de%20Imobilizado/09%20-%20Set2016/09.2016%20Mapa%20de%20Imobilizado_OCN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uditoria\2018\06.2018\Consolida&#231;&#227;o%20SAP\Grupo%20CBO%20Consolidado%20BRL%20ABR18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scherAgro\PACKING%20HOUSE\OR&#199;AMENTO_2001\RELATORIOS\Relat_ph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-srvfls-001\dados\Financeiro\Publico\CBO_Consolidado_Navios(Vit-Campos-RJ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Auditoria\2003\PAULISTA\DEZ2003\revis&#227;o_minuta_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dmFin\Or&#231;amentos\2000\Bens%20Us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-srvfls-001\dados\CONSOLID\Business%20Controller\CITROSUCO\An&#225;lises%20Diversas\Comercial\NFC%20(adicional%20USA)\NFC%20-%20volume%20adicional%20Fl&#243;rida%20(30.01.07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o\fischer%20frai\WINDOWS\TEMP\Desconto%20NP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-SRVFLS-001\Dados\BACKUP\Earnings%20per%20Share%20Final%20Setembro%20de%20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Documents%20and%20Settings\paulose\Configura&#231;&#245;es%20locais\Temporary%20Internet%20Files\OLKA5\Plan2006_Abr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Auditoria\2007\FCIA\Fluxo_Caixa_12_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CONTABIL\Incorpora&#231;&#245;es%202006_07\BALAN&#199;OS\BAL_FAI_DEZ06_CIS&#195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Auditoria\2003\PAULISTA\DEZ2003\revis&#227;o_minuta_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Documents%20and%20Settings\paulose\Configura&#231;&#245;es%20locais\Temporary%20Internet%20Files\OLKA5\Plan2005_(18-Julho)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Consolidado_Work%20files\CONSOLIDADO_DEZEMBRO_2012\DFs%20AUDITADAS%20-%20PERIODO%20ANTERIOR\DEMONSTRACOES_FINANCEIRAS\2007\BALANCETE_C_LUCRO_R$\BALANCETE_C.%20LUCRO_R$_OUT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dos\cont\Documents%20and%20Settings\paulose\Configura&#231;&#245;es%20locais\Temporary%20Internet%20Files\OLKA5\Plan2005_(18-Julho)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Mutação"/>
      <sheetName val="DOAR"/>
      <sheetName val="Pendências"/>
      <sheetName val="Plan1"/>
      <sheetName val="Balanço R$0,00"/>
      <sheetName val="balancete"/>
      <sheetName val="balancete após cisão"/>
      <sheetName val="CAMBUHY_MONTECITRUS"/>
      <sheetName val="CARGILL"/>
      <sheetName val="Capital"/>
      <sheetName val="IR_CS DIFERIDOS"/>
      <sheetName val="2105010006"/>
      <sheetName val="Plan1 (2)"/>
      <sheetName val="Si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(R$000)"/>
      <sheetName val="DRE (R$000)"/>
      <sheetName val="MUTAÇÕES (R$000)"/>
      <sheetName val="BALANÇO (R$0,00)"/>
      <sheetName val="DRE (R$0,00)"/>
      <sheetName val="MUTAÇÕES (R$0,00)"/>
      <sheetName val="BALANCETE"/>
      <sheetName val="DREanalitica"/>
      <sheetName val="AN01"/>
      <sheetName val="AN03"/>
      <sheetName val="AN12"/>
      <sheetName val="AN17"/>
      <sheetName val="AN19"/>
      <sheetName val="AN20"/>
      <sheetName val="AN22"/>
      <sheetName val="ADMdez09"/>
      <sheetName val="ADMout09"/>
      <sheetName val="ADMset09"/>
      <sheetName val="ADM 2009"/>
      <sheetName val="ADM_2008"/>
      <sheetName val="2008"/>
      <sheetName val="Derivativos"/>
      <sheetName val="BALANÇO (R$0,00) (2)"/>
      <sheetName val="DRE (R$0,00) (2)"/>
      <sheetName val="BALANÇO (R$000) AN"/>
      <sheetName val="DRE (R$000) 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MUTAÇÕES"/>
      <sheetName val="DOAR"/>
      <sheetName val="BALANÇO_linhas"/>
      <sheetName val="BALANCETE"/>
      <sheetName val="DREanalitica"/>
      <sheetName val="Frutas"/>
      <sheetName val="AN01"/>
      <sheetName val="CL_RECLASS"/>
      <sheetName val="AN03"/>
      <sheetName val="AN12"/>
      <sheetName val="AN17"/>
      <sheetName val="AN19"/>
      <sheetName val="AN20"/>
      <sheetName val="AN22"/>
      <sheetName val="2006"/>
      <sheetName val="Plan1"/>
      <sheetName val="CCADMVDAFAI"/>
      <sheetName val="Vendas"/>
      <sheetName val="ADM"/>
      <sheetName val="ADMINISTRATIVO "/>
      <sheetName val="ADMINISTRAT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MUTAÇÕES"/>
      <sheetName val="BALANÇO_linhas"/>
      <sheetName val="BALANÇO (R$0,00)"/>
      <sheetName val="BALANCETE"/>
      <sheetName val="RESULTADO (R$0,00)"/>
      <sheetName val="DREanalitica"/>
      <sheetName val="AN01"/>
      <sheetName val="CL_RECLASS"/>
      <sheetName val="AN03"/>
      <sheetName val="AN12"/>
      <sheetName val="AN17"/>
      <sheetName val="AN19"/>
      <sheetName val="AN20"/>
      <sheetName val="AN22"/>
      <sheetName val="ADMINISTRATIVO"/>
      <sheetName val="Plan1"/>
      <sheetName val="CCADMVDAFAI"/>
      <sheetName val="Vendas"/>
      <sheetName val="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TAB_FER"/>
      <sheetName val="EUROZE"/>
      <sheetName val="DU"/>
      <sheetName val="BONDS7"/>
      <sheetName val="Sheet1"/>
      <sheetName val="Sheet2"/>
      <sheetName val="#REF"/>
      <sheetName val="Sheet3"/>
      <sheetName val="Taxas"/>
      <sheetName val="INPUTS"/>
      <sheetName val="Taxas.xls"/>
    </sheetNames>
    <definedNames>
      <definedName name="BSMoedas"/>
      <definedName name="Macro1"/>
      <definedName name="PUCbond"/>
      <definedName name="ValCBond"/>
      <definedName name="VolatI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LAN MES"/>
      <sheetName val="CONSSID12-96"/>
      <sheetName val="PMO@2016-07"/>
      <sheetName val="Câmbio"/>
      <sheetName val="DePara"/>
      <sheetName val="PMO@2017-06"/>
      <sheetName val="PMO@2017-08"/>
      <sheetName val="DespAdm"/>
      <sheetName val="Global Depreciação"/>
      <sheetName val="Lacesa"/>
      <sheetName val="Fluxo de Caixa Apresentação"/>
      <sheetName val="RF-G7"/>
      <sheetName val="Dados"/>
      <sheetName val="Dados M300"/>
      <sheetName val="Insumos"/>
      <sheetName val="REFERENCIA"/>
      <sheetName val="ECOLOGIA"/>
      <sheetName val="Gen-2"/>
      <sheetName val="BPLAN_MES"/>
      <sheetName val="IE"/>
      <sheetName val="Interest"/>
      <sheetName val="FX effect summary"/>
      <sheetName val="tb"/>
      <sheetName val="CCF Dic 17"/>
      <sheetName val="Ret LATAM 2017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lient Summary in USD"/>
      <sheetName val="Client Summary"/>
      <sheetName val="Valuation"/>
      <sheetName val="Consolidado"/>
      <sheetName val="enaimobdez13_env"/>
      <sheetName val="Imob CB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&gt;&gt;&gt;"/>
      <sheetName val="Plan1"/>
      <sheetName val="PROJECTSAP YTD"/>
      <sheetName val="PROJECTSAP ANT"/>
      <sheetName val="PROJECTSAP DEZ17"/>
      <sheetName val="PROJECTSAP SET17"/>
      <sheetName val="Leitura"/>
      <sheetName val="PROJECTSAP PPA"/>
      <sheetName val="INPUT"/>
      <sheetName val="BP"/>
      <sheetName val="DRE"/>
      <sheetName val="DRA"/>
      <sheetName val="DMPL"/>
      <sheetName val="DRE (ytd)"/>
      <sheetName val="DVA"/>
      <sheetName val="DFC"/>
      <sheetName val="Aux DFC"/>
      <sheetName val="NE 14 Imob."/>
      <sheetName val="NE 28 Segm.Operac."/>
      <sheetName val="Contexto operacional"/>
      <sheetName val="Controladas"/>
      <sheetName val="NOTAS&gt;&gt;&gt;"/>
      <sheetName val="NE 4.1.a Sensib."/>
      <sheetName val="NE 4.1.b Rating "/>
      <sheetName val="NE 4.1.c RiscLiquidez"/>
      <sheetName val="NE 5 InstFin"/>
      <sheetName val="NE 7 PT.I"/>
      <sheetName val="NE 7 PT.III"/>
      <sheetName val="NE 7 PT.II"/>
      <sheetName val="NE 8 Derivatv Consol PT.I"/>
      <sheetName val="NE 8 Derivatv PT.II"/>
      <sheetName val="NE 9 CR PT.I"/>
      <sheetName val="NE 9 CR PT.II"/>
      <sheetName val="NE 10 Estoques"/>
      <sheetName val="Outros ativos"/>
      <sheetName val="NE 11 TribRecuperar (2)"/>
      <sheetName val="NE 12 Partes Relac Pt.I"/>
      <sheetName val="NE 12 Partes Relac Pte.II"/>
      <sheetName val="NE 13 Invest.PT.I (2)"/>
      <sheetName val="NE 13 Invest.PT.I edilson"/>
      <sheetName val="NE 13 Invest.PT.I"/>
      <sheetName val="NE 13 Invest.PT.I (3)"/>
      <sheetName val="Nota 13 Invest.PT.II"/>
      <sheetName val="Nota 13 Invest.PT.II (2) 2016"/>
      <sheetName val="Nota 13 Invest.PT.II (2)"/>
      <sheetName val="NE 14 Imobilizado."/>
      <sheetName val="NE 15 Intang."/>
      <sheetName val="Divida líquida"/>
      <sheetName val="NE 16 empréstimos e financiamen"/>
      <sheetName val="NE 16 Dívida PT.II"/>
      <sheetName val="NE 17 Forn"/>
      <sheetName val="NE 18 Salários"/>
      <sheetName val="NE 19 Trib.a recolher (2)"/>
      <sheetName val="NE 20 Conting.PT.I"/>
      <sheetName val="NE 21 PL"/>
      <sheetName val="NE 21 PL PT.II"/>
      <sheetName val="NE 22 Receitas"/>
      <sheetName val="Nota 23 Desp natureza"/>
      <sheetName val="NE 24 Res.Financeiro"/>
      <sheetName val="NE 25 IRCS Pt.I"/>
      <sheetName val="NE 25.2"/>
      <sheetName val="NE 26 Seguros "/>
      <sheetName val="NE 28 Segm.Operac"/>
      <sheetName val="plano de ações (2)"/>
      <sheetName val="Plano de ações II"/>
      <sheetName val="PROJECTSAP YTD JUNHO 2015"/>
      <sheetName val="BP JUNHO de 2015 DFC"/>
      <sheetName val="Reclassificações"/>
      <sheetName val="BASE&gt;&gt;&gt;"/>
      <sheetName val="Plan3"/>
      <sheetName val="Plan2"/>
      <sheetName val="ENA despesa adm"/>
      <sheetName val="Balanço consolidado DFC 2014"/>
      <sheetName val="Mov DFC 2016"/>
      <sheetName val=" Comparação BP Publicado 04.15"/>
      <sheetName val="Comparação passivo"/>
      <sheetName val="Mov DFC 2014"/>
      <sheetName val="Reapresentação&gt;&gt;&gt;"/>
      <sheetName val="DRE REAP."/>
      <sheetName val="DFC REAP."/>
      <sheetName val="DVA REAP."/>
      <sheetName val="BASE_DEMOFINS_OCO_2018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ITR - BP"/>
      <sheetName val="ITR - DRE"/>
      <sheetName val="Consolidado"/>
      <sheetName val="Plan1"/>
      <sheetName val="Resultado 1ITR 2013"/>
      <sheetName val="ITR - BP JUN_2012"/>
      <sheetName val="ITR - DRE JUN_2012"/>
      <sheetName val="Consolidado JUN_2012"/>
      <sheetName val="Resultado Mar 2012"/>
      <sheetName val="Consolidado Mar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DGE MÊS"/>
      <sheetName val="HEDGE POSATUAL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CONSOLIDADO OUT18 R$"/>
      <sheetName val="BALANÇO CONSOLIDADO DEZ18 R$"/>
      <sheetName val="BALANÇO CONSOLIDADO DEZ18 US$"/>
      <sheetName val="BALANÇO CONSOLIDADO MAR18 US$"/>
      <sheetName val="BALANÇO CONSOLIDADO DEZ19 US$"/>
      <sheetName val="NE 14 Invest.PT.I USD"/>
      <sheetName val="BALANÇO CONSOLIDADO DEZ19 R$"/>
      <sheetName val="INPUT"/>
      <sheetName val="BP Individuais R$"/>
      <sheetName val="DRE Indiv R$"/>
      <sheetName val="BP Individuais USD"/>
      <sheetName val="DRE Indiv USD"/>
      <sheetName val="Classificação (contas)"/>
      <sheetName val="BP R$"/>
      <sheetName val="DRE R$"/>
      <sheetName val="DRE R$ (2)"/>
      <sheetName val="DRA R$"/>
      <sheetName val="DMPL R$"/>
      <sheetName val="DFC R$"/>
      <sheetName val="DVA R$"/>
      <sheetName val="BP USD"/>
      <sheetName val="BP USD comite"/>
      <sheetName val="BP USD VC"/>
      <sheetName val="BP USD_Comitê"/>
      <sheetName val="DRE USD"/>
      <sheetName val="DRA USD"/>
      <sheetName val="DMPL US$"/>
      <sheetName val="DFC USD"/>
      <sheetName val="DVA USD"/>
      <sheetName val="Contexto operacional"/>
      <sheetName val="NOTAS&gt;&gt;&gt;"/>
      <sheetName val="NE 4.1.(a) Risco cambial"/>
      <sheetName val="Exposição do ativo US$"/>
      <sheetName val="Exposição do passivo US$"/>
      <sheetName val="CVM R$"/>
      <sheetName val="CVM US$"/>
      <sheetName val="NE 4.1.(b) Rating "/>
      <sheetName val="NE 4.1.(c) Risco de Liquidez"/>
      <sheetName val="NE 5 Inst.Fin categoria"/>
      <sheetName val="NE 7 PT.I"/>
      <sheetName val="NE 7 PT.II"/>
      <sheetName val="NE 7 PT.II CBO"/>
      <sheetName val="NE 7 PT.II ENA"/>
      <sheetName val="NE 7 PT.III"/>
      <sheetName val="NE 8 Derivatv Consol PT.I"/>
      <sheetName val="NE 8 Derivatv PT.II"/>
      <sheetName val="NE 9 CR PT.I"/>
      <sheetName val="NE 9 CR PT.II"/>
      <sheetName val="NE 10 Estoques"/>
      <sheetName val="NE 12 TribRecuperar"/>
      <sheetName val="NE 13 Partes Relac (a) "/>
      <sheetName val="NE 13 Partes Relac (b) e (c)"/>
      <sheetName val="NE 11 despesas antecipadas"/>
      <sheetName val="NE 11 Outros ativos (2)"/>
      <sheetName val="NE 14 Invest.PT.I"/>
      <sheetName val="Nota 14 Invest (b)"/>
      <sheetName val="NE 14 Invest.2018"/>
      <sheetName val="Nota 14 Invest 2018"/>
      <sheetName val="NE 15 Imobilizado."/>
      <sheetName val="NE 16 Intang."/>
      <sheetName val="NE 17.1 Reconcilização da dívid"/>
      <sheetName val="NE 17.2 Emprést e financiamen"/>
      <sheetName val="NE 17.2 (b) Emprést e fina"/>
      <sheetName val="NE 18 Forn"/>
      <sheetName val="NE 19 Salários"/>
      <sheetName val="NE 20 Trib.a recolher "/>
      <sheetName val="NE 21 Conting e ativo indenizat"/>
      <sheetName val="NE 21 Conting e ativo inden OCO"/>
      <sheetName val="NE 22 PL(a)"/>
      <sheetName val="NE 22 (b) PL.II"/>
      <sheetName val="NE 22 (C) PL.III"/>
      <sheetName val="NE 22 Plano de ações (ii)"/>
      <sheetName val="NE 23 Receitas"/>
      <sheetName val="Afretamento CSM e impostos"/>
      <sheetName val="NE 24 Outras rec operacionais"/>
      <sheetName val="NE 24 Outras rec operaciona (2)"/>
      <sheetName val="conciliação"/>
      <sheetName val="outras receitas operacionais 20"/>
      <sheetName val="NE 24 Outras rec operaciona (3)"/>
      <sheetName val="Conciliação desp n recorrente"/>
      <sheetName val="outras despesas"/>
      <sheetName val="Nota 25 Desp natureza"/>
      <sheetName val="NE 26 Res.Financeiro"/>
      <sheetName val="NE 27.1 IRCS Pt.I (2)"/>
      <sheetName val="NE 27.2"/>
      <sheetName val="NE 27.3 (2)"/>
      <sheetName val="NE 28 Seguros "/>
      <sheetName val="NE 30 Segm.Operac"/>
      <sheetName val="BP R$ BNDES"/>
      <sheetName val="DRE R$ BNDES"/>
      <sheetName val="DMPL R$ BNDES"/>
      <sheetName val="NE 27.1 IRCS Pt.I"/>
      <sheetName val="NE 27.2 IRCSD"/>
      <sheetName val="NE 27.3"/>
      <sheetName val="NE 27.2 Controlad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BALANCETE"/>
      <sheetName val="MUTAÇÕES"/>
      <sheetName val="AN01"/>
      <sheetName val="CL_RECLASS"/>
      <sheetName val="AN03"/>
      <sheetName val="AN12"/>
      <sheetName val="AN17"/>
      <sheetName val="AN19"/>
      <sheetName val="AN20"/>
      <sheetName val="AN22"/>
      <sheetName val="ADMout"/>
      <sheetName val="ADMs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A"/>
      <sheetName val="grafico (2)"/>
      <sheetName val="Planilha2"/>
      <sheetName val="6203010008"/>
      <sheetName val="grafico"/>
      <sheetName val="DFC r$ e us$"/>
      <sheetName val="Quadros R$"/>
      <sheetName val="Quadros us$"/>
      <sheetName val="DRE_GRUPO"/>
      <sheetName val="endividamento R$_US$"/>
      <sheetName val="ICSD"/>
      <sheetName val="NE 16 Empréstimos e financiamen"/>
      <sheetName val="NE 16 empréstimos e financi (2"/>
      <sheetName val="6102050004"/>
      <sheetName val="BASE"/>
      <sheetName val="CO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"/>
      <sheetName val="US"/>
      <sheetName val="GERAL"/>
      <sheetName val="CDB"/>
      <sheetName val="NTND"/>
      <sheetName val="DEBENTURES"/>
      <sheetName val="NBCE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Uni_pres"/>
      <sheetName val="Audit"/>
      <sheetName val="Aero"/>
      <sheetName val="Inform"/>
      <sheetName val="RH"/>
      <sheetName val="Total Pres."/>
      <sheetName val="Var.Uni_Pres"/>
      <sheetName val="Var.Audit"/>
      <sheetName val="Var.Aero"/>
      <sheetName val="Var.Inform"/>
      <sheetName val="Var.RH"/>
      <sheetName val="Var.Total Pres"/>
      <sheetName val="D_Var.Total Pres"/>
      <sheetName val="D_Var.Uni_Pres"/>
      <sheetName val="D_Var.Audit"/>
      <sheetName val="D_Var.Aero"/>
      <sheetName val="D_Var.Inform"/>
      <sheetName val="D_Var.RH"/>
      <sheetName val="Tela1"/>
      <sheetName val="Módulo1"/>
      <sheetName val="Faze"/>
      <sheetName val="Var.Faze"/>
      <sheetName val="PRES"/>
    </sheetNames>
    <definedNames>
      <definedName name="CmdO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a"/>
      <sheetName val="Access"/>
      <sheetName val="Jul02"/>
      <sheetName val="Jun02"/>
      <sheetName val="Mai02"/>
      <sheetName val="Abr02"/>
      <sheetName val="Mar02"/>
      <sheetName val="Fev02"/>
      <sheetName val="Jan02"/>
      <sheetName val="Dez01"/>
      <sheetName val="Nov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04060004"/>
      <sheetName val="BAL 0916"/>
      <sheetName val="IRPJ"/>
    </sheetNames>
    <sheetDataSet>
      <sheetData sheetId="0"/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CHECK_SAPxBALANÇO"/>
      <sheetName val="CHECK"/>
      <sheetName val="LANÇAMENTOS"/>
      <sheetName val="BASE_SAP"/>
      <sheetName val="BALANÇO CONSOLIDADO"/>
      <sheetName val="LNR_ENA"/>
      <sheetName val="LNR_OCE"/>
      <sheetName val="EQUIVALÊNCIA"/>
      <sheetName val="ESTOQUE"/>
      <sheetName val="INTERCOMPANY"/>
      <sheetName val="PPA"/>
      <sheetName val="ELIMINAÇÕES"/>
      <sheetName val="Grupo CBO Consolidado BRL DEZ17"/>
      <sheetName val="CONTABILIDADE&gt;&gt;&gt;"/>
      <sheetName val="Chaser"/>
      <sheetName val="Challenger"/>
      <sheetName val="CARGA_RELATORIO_ACIONISTAS"/>
      <sheetName val="EMPRESAS"/>
      <sheetName val="LNR OCE"/>
      <sheetName val="LNR ENA"/>
      <sheetName val="RAZÃO LNR"/>
      <sheetName val="RAZÃO PPA"/>
      <sheetName val="custos ena"/>
      <sheetName val="BASE_SAP_MANUAL"/>
      <sheetName val="BALANÇO CONSOLIDADO MANUAL"/>
      <sheetName val="REPORTP2&gt;&gt;&gt;"/>
      <sheetName val="BAXON&gt;&gt;&gt;"/>
      <sheetName val="ANEXOS&gt;&gt;&gt;"/>
      <sheetName val="SAP OUTPUT&gt;&gt;&gt;"/>
      <sheetName val="TREE"/>
      <sheetName val="EE"/>
      <sheetName val="Plan3"/>
      <sheetName val="Plan2"/>
      <sheetName val="DIFERENÇA (LANÇAMENTOS)"/>
      <sheetName val="DIFERENÇA_CARGA"/>
      <sheetName val="LCTO_DIFERENÇA_CARGA"/>
      <sheetName val="BASE_SAP MANUAL"/>
      <sheetName val="BALANÇO CONSOLIDADO (ANTIG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xFI"/>
      <sheetName val="MAPA"/>
      <sheetName val="EVOL_MAPA"/>
      <sheetName val="INPUT"/>
      <sheetName val="BASE_ADIÇÕES"/>
      <sheetName val="BASE_BAIXAS"/>
      <sheetName val="BASE_TRANSF"/>
      <sheetName val="BASE_DEPREC"/>
      <sheetName val="CARGA_INI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CHECK_SAPxBALANÇO"/>
      <sheetName val="CHECK"/>
      <sheetName val="LANÇAMENTOS"/>
      <sheetName val="BASE_SAP"/>
      <sheetName val="BALANÇO CONSOLIDADO"/>
      <sheetName val="LNR_ENA"/>
      <sheetName val="EQUIVALÊNCIA"/>
      <sheetName val="ESTOQUE"/>
      <sheetName val="INTERCOMPANY"/>
      <sheetName val="ELIMINAÇ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ase"/>
      <sheetName val="Result_mes"/>
      <sheetName val="var_result_mes"/>
      <sheetName val="Plan4"/>
    </sheetNames>
    <sheetDataSet>
      <sheetData sheetId="0"/>
      <sheetData sheetId="1" refreshError="1"/>
      <sheetData sheetId="2"/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O Campos"/>
      <sheetName val="CBO Rio"/>
      <sheetName val="CBO Vitória"/>
      <sheetName val="Consolidado"/>
      <sheetName val="Tab-Jur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_10"/>
      <sheetName val="FINANCIAMENTOS"/>
      <sheetName val="aeronave"/>
      <sheetName val="AERONAVEII"/>
      <sheetName val="plan_ajuste_PDD"/>
      <sheetName val="OS's"/>
      <sheetName val="DEPRECIAÇÃO"/>
      <sheetName val="intercias"/>
      <sheetName val="cit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 Uso"/>
      <sheetName val="Dif criterios amort s-nl"/>
      <sheetName val="Plan3"/>
      <sheetName val="#REF"/>
      <sheetName val="Eco-Fin"/>
      <sheetName val="CONSSID12-96"/>
      <sheetName val="fluxo de caixa"/>
      <sheetName val="Eco_Fin"/>
      <sheetName val="CONSSID12_96"/>
      <sheetName val="DePara"/>
      <sheetName val="Receitas"/>
      <sheetName val="IB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Logístico por viagem"/>
      <sheetName val="Valuation &amp; NFC (1)"/>
      <sheetName val="Valuation &amp; NFC (2)"/>
      <sheetName val="Preço Mínimo (10 anos)"/>
      <sheetName val="Preço Mínimo (15 anos)"/>
      <sheetName val="Proposta comercial (10 anos)"/>
      <sheetName val="Proposta Comercial (15 anos)"/>
      <sheetName val="Valuation Original (novo)"/>
      <sheetName val="Valuation Original"/>
      <sheetName val="Custo dos Navios"/>
      <sheetName val="Investimentos"/>
      <sheetName val="diária Navio"/>
      <sheetName val="bunker"/>
      <sheetName val="ULP"/>
      <sheetName val="Estoques"/>
      <sheetName val="Custo Reposição Ativos"/>
      <sheetName val="op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Taxa"/>
      <sheetName val="Plan3"/>
      <sheetName val="NPR"/>
      <sheetName val="N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entures - media ponderada"/>
      <sheetName val="premissas"/>
      <sheetName val="EPS Final Proforma"/>
      <sheetName val="Média de Ações Basic - march"/>
      <sheetName val="Média de Ações Basic- 2 trimest"/>
      <sheetName val="Média de Ações Basic- june"/>
      <sheetName val="Média de Ações Basic- 3 tri"/>
      <sheetName val="Média de Ações Basic- september"/>
      <sheetName val="Média de ações Basic - 4º tri"/>
      <sheetName val="Sfas 123 - Final"/>
      <sheetName val="detalhamento"/>
      <sheetName val="media de ações Basic-Dec."/>
      <sheetName val="Média stock options"/>
      <sheetName val="Jan a Set de 2003"/>
      <sheetName val="EPSFINAL"/>
      <sheetName val="May 1998 lote 1"/>
      <sheetName val="May 1998 Trimestral"/>
      <sheetName val="May 1998 lote 2"/>
      <sheetName val="May 1998 lote 2 Trimestral"/>
      <sheetName val="May 1998 lote 3"/>
      <sheetName val="May 1998 lote 3 Trimestral"/>
      <sheetName val="May 1998 lote 4"/>
      <sheetName val="May 1998 lote 4 Trimestral"/>
      <sheetName val="november 1998"/>
      <sheetName val="november 1998 trimestral"/>
      <sheetName val="May 1999"/>
      <sheetName val="May 1999 Trimestral"/>
      <sheetName val="Nov 1999 Lote 1"/>
      <sheetName val="Nov 1999 Lote 1 Trimestral"/>
      <sheetName val="Nov 1999 Lote 2"/>
      <sheetName val="Nov 1999 Lote 2 Trimestral"/>
      <sheetName val="May 2000"/>
      <sheetName val="May 2000 Trimestral"/>
      <sheetName val="November 2000"/>
      <sheetName val="November 2000 Trimestral"/>
      <sheetName val="May 2001"/>
      <sheetName val="May 2001 Trimestral"/>
      <sheetName val="lote 14,99"/>
      <sheetName val="lote 14,99 Trimestral"/>
      <sheetName val="Cotação das Ações 2003"/>
      <sheetName val="Cotação 2003"/>
      <sheetName val="COTAÇÃO 2002 dezembro"/>
      <sheetName val="cotação preferres US$ até dez01"/>
      <sheetName val="cotação 2002 para junho"/>
      <sheetName val="XREF"/>
      <sheetName val="NAO UTI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ão"/>
      <sheetName val="Limeira"/>
      <sheetName val="Bebedouro"/>
      <sheetName val="Fruta &quot;Spot&quot; Bebedouro"/>
      <sheetName val="Mat+Lim+Beb+&quot;Spot&quot;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1"/>
      <sheetName val="Financiamentos"/>
      <sheetName val="Res07"/>
      <sheetName val="Razão 2007"/>
      <sheetName val="Res trans07"/>
      <sheetName val="Razão Trans07"/>
      <sheetName val="Razão_Financto"/>
      <sheetName val="BALANÇO"/>
      <sheetName val="RESULTADO"/>
      <sheetName val="MUTAÇÕES"/>
      <sheetName val="DOAR"/>
      <sheetName val="BALANÇO_linhas"/>
      <sheetName val="BALANCETE"/>
      <sheetName val="DREanalitica"/>
      <sheetName val="Frutas"/>
      <sheetName val="AN01"/>
      <sheetName val="CL_RECLASS"/>
      <sheetName val="AN03"/>
      <sheetName val="AN12"/>
      <sheetName val="AN17"/>
      <sheetName val="AN19"/>
      <sheetName val="AN20"/>
      <sheetName val="AN22"/>
      <sheetName val="2006"/>
      <sheetName val="Plan1"/>
      <sheetName val="CCADMVDAFAI"/>
      <sheetName val="Vendas"/>
      <sheetName val="ADM"/>
      <sheetName val="ADMINISTRATIVO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Mutação"/>
      <sheetName val="DOAR"/>
      <sheetName val="Pendências"/>
      <sheetName val="Plan1"/>
      <sheetName val="Balanço R$0,00"/>
      <sheetName val="balancete"/>
      <sheetName val="balancete após cisão"/>
      <sheetName val="CAMBUHY_MONTECITRUS"/>
      <sheetName val="CARGILL"/>
      <sheetName val="Capital"/>
      <sheetName val="IR_CS DIFERIDOS"/>
      <sheetName val="2105010006"/>
      <sheetName val="Plan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_10"/>
      <sheetName val="FINANCIAMENTOS"/>
      <sheetName val="aeronave"/>
      <sheetName val="AERONAVEII"/>
      <sheetName val="plan_ajuste_PDD"/>
      <sheetName val="OS's"/>
      <sheetName val="DEPRECIAÇÃO"/>
      <sheetName val="intercias"/>
      <sheetName val="cit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ão"/>
      <sheetName val="Limeira"/>
      <sheetName val="Bebedouro"/>
      <sheetName val="Mat+Lim+Beb"/>
      <sheetName val="Summary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BALANCETE"/>
      <sheetName val="MUTAÇÕES"/>
      <sheetName val="AN01"/>
      <sheetName val="CL_RECLASS"/>
      <sheetName val="AN03"/>
      <sheetName val="AN12"/>
      <sheetName val="AN17"/>
      <sheetName val="AN19"/>
      <sheetName val="AN20"/>
      <sheetName val="AN22"/>
      <sheetName val="ADMout"/>
      <sheetName val="ADMs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ão"/>
      <sheetName val="Limeira"/>
      <sheetName val="Bebedouro"/>
      <sheetName val="Mat+Lim+Beb"/>
      <sheetName val="Summary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FA37-2E4D-41F6-A2B9-69C3AC6912FF}">
  <dimension ref="A1:I28"/>
  <sheetViews>
    <sheetView showGridLines="0" tabSelected="1" workbookViewId="0"/>
  </sheetViews>
  <sheetFormatPr defaultColWidth="0" defaultRowHeight="14.4" zeroHeight="1"/>
  <cols>
    <col min="1" max="1" width="1.109375" customWidth="1"/>
    <col min="2" max="4" width="9.109375" customWidth="1"/>
    <col min="5" max="5" width="15.44140625" customWidth="1"/>
    <col min="6" max="8" width="9.109375" customWidth="1"/>
    <col min="9" max="9" width="17.88671875" customWidth="1"/>
    <col min="10" max="16384" width="9.109375" hidden="1"/>
  </cols>
  <sheetData>
    <row r="1" spans="2:5"/>
    <row r="2" spans="2:5"/>
    <row r="3" spans="2:5"/>
    <row r="4" spans="2:5"/>
    <row r="5" spans="2:5"/>
    <row r="6" spans="2:5"/>
    <row r="7" spans="2:5"/>
    <row r="8" spans="2:5"/>
    <row r="9" spans="2:5"/>
    <row r="10" spans="2:5"/>
    <row r="11" spans="2:5" ht="37.799999999999997">
      <c r="B11" s="44" t="s">
        <v>0</v>
      </c>
    </row>
    <row r="12" spans="2:5"/>
    <row r="13" spans="2:5" ht="18">
      <c r="B13" s="1" t="s">
        <v>1</v>
      </c>
    </row>
    <row r="14" spans="2:5">
      <c r="B14" s="88" t="s">
        <v>2</v>
      </c>
      <c r="C14" s="88"/>
      <c r="D14" s="88"/>
      <c r="E14" s="41"/>
    </row>
    <row r="15" spans="2:5">
      <c r="B15" s="88" t="s">
        <v>3</v>
      </c>
      <c r="C15" s="88"/>
      <c r="D15" s="88"/>
      <c r="E15" s="41"/>
    </row>
    <row r="16" spans="2:5">
      <c r="B16" s="88" t="s">
        <v>4</v>
      </c>
      <c r="C16" s="88"/>
      <c r="D16" s="88"/>
      <c r="E16" s="88"/>
    </row>
    <row r="17" spans="2:5">
      <c r="B17" s="88" t="s">
        <v>5</v>
      </c>
      <c r="C17" s="88"/>
      <c r="D17" s="88"/>
      <c r="E17" s="41"/>
    </row>
    <row r="18" spans="2:5">
      <c r="B18" s="88" t="s">
        <v>6</v>
      </c>
      <c r="C18" s="88"/>
      <c r="D18" s="88"/>
      <c r="E18" s="41"/>
    </row>
    <row r="19" spans="2:5">
      <c r="B19" s="88" t="s">
        <v>7</v>
      </c>
      <c r="C19" s="88"/>
      <c r="D19" s="88"/>
    </row>
    <row r="20" spans="2:5"/>
    <row r="21" spans="2:5"/>
    <row r="22" spans="2:5"/>
    <row r="23" spans="2:5"/>
    <row r="24" spans="2:5"/>
    <row r="25" spans="2:5"/>
    <row r="26" spans="2:5"/>
    <row r="27" spans="2:5"/>
    <row r="28" spans="2:5"/>
  </sheetData>
  <mergeCells count="6">
    <mergeCell ref="B19:D19"/>
    <mergeCell ref="B14:D14"/>
    <mergeCell ref="B15:D15"/>
    <mergeCell ref="B16:E16"/>
    <mergeCell ref="B17:D17"/>
    <mergeCell ref="B18:D18"/>
  </mergeCells>
  <hyperlinks>
    <hyperlink ref="B15" location="'2.Balance Sheet'!A1" display="2. Balance Sheet" xr:uid="{60193187-FC46-4453-A94C-70E52FF78204}"/>
    <hyperlink ref="B16" location="'3. Profit or Loss'!A1" display="3. Statement of Profit or Loss" xr:uid="{0C6DB8F5-150D-47B4-93B0-8DD6EAF0A5B4}"/>
    <hyperlink ref="B17" location="'4. Cash Flow'!A1" display="4. Cash Flow" xr:uid="{337A6E4A-2952-4CD5-919E-3CBFD551885C}"/>
    <hyperlink ref="B18" location="'5. Financial Highlights'!A1" display="5. Financial Highlights" xr:uid="{53B64209-8A33-449F-953F-80031B23E569}"/>
    <hyperlink ref="B14" location="'1.General Assumptions'!A1" display="1. General Assumptions" xr:uid="{C16BFA70-3A96-4663-8829-3CF0EF8FE4AF}"/>
    <hyperlink ref="B14:D14" location="'1. Premissas Gerais'!A1" display="1. Premissas Gerais" xr:uid="{08CF6522-7C33-4730-BEF7-CC098DE53617}"/>
    <hyperlink ref="B15:D15" location="'2. Balanço Patrimonial'!A1" display="2. Balanço Patrimonial" xr:uid="{40EA92E4-E1FA-4155-A9C5-49AC9BDBD259}"/>
    <hyperlink ref="B16:E16" location="'3. DRE'!A1" display="3. Demonstração de Resultado do Exerício (DRE)" xr:uid="{907E34FE-CB5F-44C3-A260-F6E9A6AF690D}"/>
    <hyperlink ref="B17:D17" location="'4. Fluxo de Caixa'!A1" display="4. Fluxo de Caixa" xr:uid="{129B4954-AC5A-494D-83BC-A55DAC3FF1F9}"/>
    <hyperlink ref="B18:D18" location="'5. Medições não Contábeis'!A1" display="5. Medições não Contábeis" xr:uid="{370EF291-B01F-44EC-8441-86E5C8D6E1AA}"/>
    <hyperlink ref="B19" location="'5. Financial Highlights'!A1" display="5. Financial Highlights" xr:uid="{44DB9856-559C-4429-B6FA-119861C26A4B}"/>
    <hyperlink ref="B19:D19" location="'6. Indicadores Operacionais'!A1" display="6. Indicadores Operacionais" xr:uid="{38E03680-B4F2-4FE9-900A-C22CB1AFC35C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650A-CEDB-4BE3-8387-2FF1F854E2CC}">
  <dimension ref="B1:N15"/>
  <sheetViews>
    <sheetView showGridLines="0" zoomScaleNormal="100" workbookViewId="0">
      <selection activeCell="D30" sqref="D30"/>
    </sheetView>
  </sheetViews>
  <sheetFormatPr defaultColWidth="9.109375" defaultRowHeight="13.8"/>
  <cols>
    <col min="1" max="1" width="0.5546875" style="2" customWidth="1"/>
    <col min="2" max="2" width="24.6640625" style="2" customWidth="1"/>
    <col min="3" max="4" width="9.109375" style="2" customWidth="1"/>
    <col min="5" max="12" width="9.109375" style="2"/>
    <col min="13" max="13" width="11" style="2" customWidth="1"/>
    <col min="14" max="16384" width="9.109375" style="2"/>
  </cols>
  <sheetData>
    <row r="1" spans="2:14" ht="4.5" customHeight="1"/>
    <row r="2" spans="2:14" ht="27" customHeight="1">
      <c r="B2" s="8" t="s">
        <v>8</v>
      </c>
    </row>
    <row r="3" spans="2:14" ht="13.5" customHeight="1">
      <c r="M3" s="9"/>
    </row>
    <row r="4" spans="2:14">
      <c r="B4" s="8" t="s">
        <v>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3.5" customHeight="1">
      <c r="B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>
      <c r="B6" s="8" t="s">
        <v>10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>
      <c r="B7" s="8" t="s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>
      <c r="B8" s="8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>
      <c r="B9" s="8" t="s">
        <v>13</v>
      </c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</row>
    <row r="10" spans="2:14" ht="8.25" customHeight="1">
      <c r="B10" s="12"/>
      <c r="D10" s="12"/>
      <c r="E10" s="12"/>
      <c r="F10" s="12"/>
      <c r="G10" s="12"/>
      <c r="H10" s="12"/>
      <c r="I10" s="12"/>
      <c r="J10" s="12"/>
      <c r="K10" s="12"/>
      <c r="L10" s="10"/>
      <c r="M10" s="10"/>
      <c r="N10" s="10"/>
    </row>
    <row r="11" spans="2:14" ht="8.25" customHeight="1" thickBot="1"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21" customHeight="1" thickBot="1">
      <c r="B12" s="13" t="s">
        <v>14</v>
      </c>
      <c r="C12" s="89" t="s">
        <v>15</v>
      </c>
      <c r="D12" s="89"/>
      <c r="E12" s="89"/>
      <c r="F12" s="89"/>
      <c r="G12" s="89"/>
      <c r="H12" s="89"/>
      <c r="I12" s="89"/>
      <c r="J12" s="89"/>
      <c r="K12" s="89"/>
      <c r="L12" s="89"/>
      <c r="M12" s="90"/>
    </row>
    <row r="13" spans="2:14" ht="16.5" customHeight="1" thickBot="1">
      <c r="B13" s="14" t="s">
        <v>16</v>
      </c>
      <c r="C13" s="15" t="s">
        <v>17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2:14" ht="16.5" customHeight="1" thickBot="1">
      <c r="B14" s="14" t="s">
        <v>18</v>
      </c>
      <c r="C14" s="91" t="s">
        <v>19</v>
      </c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2:14" ht="7.5" customHeight="1"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2">
    <mergeCell ref="C12:M12"/>
    <mergeCell ref="C14:M14"/>
  </mergeCells>
  <pageMargins left="0.78740157499999996" right="0.78740157499999996" top="0.984251969" bottom="0.984251969" header="0.49212598499999999" footer="0.49212598499999999"/>
  <pageSetup paperSize="9" orientation="landscape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ED66-BCB6-4E40-9AA5-03BD47FE3540}">
  <dimension ref="B1:U151"/>
  <sheetViews>
    <sheetView showGridLines="0" zoomScale="48" zoomScaleNormal="48" workbookViewId="0">
      <pane xSplit="1" ySplit="5" topLeftCell="B6" activePane="bottomRight" state="frozen"/>
      <selection pane="topRight" activeCell="B18" sqref="B18:E18"/>
      <selection pane="bottomLeft" activeCell="B18" sqref="B18:E18"/>
      <selection pane="bottomRight" activeCell="F7" sqref="F7"/>
    </sheetView>
  </sheetViews>
  <sheetFormatPr defaultColWidth="9.109375" defaultRowHeight="20.399999999999999"/>
  <cols>
    <col min="1" max="1" width="1" style="20" customWidth="1"/>
    <col min="2" max="2" width="59.44140625" style="20" bestFit="1" customWidth="1"/>
    <col min="3" max="7" width="23.44140625" style="21" bestFit="1" customWidth="1"/>
    <col min="8" max="8" width="10.33203125" style="20" bestFit="1" customWidth="1"/>
    <col min="9" max="12" width="28.5546875" style="21" customWidth="1"/>
    <col min="13" max="13" width="17.33203125" style="20" bestFit="1" customWidth="1"/>
    <col min="14" max="14" width="9.109375" style="20"/>
    <col min="15" max="15" width="10.5546875" style="20" bestFit="1" customWidth="1"/>
    <col min="16" max="16" width="9.109375" style="20"/>
    <col min="17" max="17" width="12.6640625" style="20" bestFit="1" customWidth="1"/>
    <col min="18" max="19" width="9.109375" style="20"/>
    <col min="20" max="20" width="11.5546875" style="20" bestFit="1" customWidth="1"/>
    <col min="21" max="16384" width="9.109375" style="20"/>
  </cols>
  <sheetData>
    <row r="1" spans="2:16" ht="55.5" customHeight="1">
      <c r="M1" s="21"/>
      <c r="N1" s="21"/>
      <c r="O1" s="21"/>
      <c r="P1" s="21"/>
    </row>
    <row r="2" spans="2:16">
      <c r="B2" s="18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6">
      <c r="B3" s="45" t="s">
        <v>21</v>
      </c>
    </row>
    <row r="4" spans="2:16" ht="45" customHeight="1">
      <c r="C4" s="93"/>
      <c r="D4" s="93"/>
      <c r="E4" s="93"/>
      <c r="F4" s="93"/>
      <c r="G4" s="93"/>
      <c r="I4" s="93"/>
      <c r="J4" s="93"/>
      <c r="K4" s="93"/>
      <c r="L4" s="85"/>
      <c r="M4" s="78"/>
      <c r="N4" s="78"/>
      <c r="O4" s="78"/>
    </row>
    <row r="5" spans="2:16">
      <c r="B5" s="18"/>
      <c r="C5" s="19">
        <v>2017</v>
      </c>
      <c r="D5" s="19">
        <v>2018</v>
      </c>
      <c r="E5" s="19">
        <v>2019</v>
      </c>
      <c r="F5" s="19">
        <v>2020</v>
      </c>
      <c r="G5" s="57">
        <v>2021</v>
      </c>
      <c r="I5" s="57" t="s">
        <v>22</v>
      </c>
      <c r="J5" s="57" t="s">
        <v>23</v>
      </c>
      <c r="K5" s="57" t="s">
        <v>24</v>
      </c>
      <c r="L5" s="57" t="s">
        <v>25</v>
      </c>
    </row>
    <row r="6" spans="2:16">
      <c r="M6" s="34"/>
    </row>
    <row r="7" spans="2:16">
      <c r="B7" s="28" t="s">
        <v>26</v>
      </c>
      <c r="C7" s="30">
        <v>4324172</v>
      </c>
      <c r="D7" s="30">
        <v>4734289</v>
      </c>
      <c r="E7" s="51">
        <v>4610231</v>
      </c>
      <c r="F7" s="51">
        <v>5484614</v>
      </c>
      <c r="G7" s="51">
        <v>6867577.1686099991</v>
      </c>
      <c r="I7" s="51">
        <v>6128265</v>
      </c>
      <c r="J7" s="51">
        <v>5434844</v>
      </c>
      <c r="K7" s="51">
        <v>6464990</v>
      </c>
      <c r="L7" s="51">
        <v>6037712.2338259825</v>
      </c>
      <c r="M7" s="26"/>
    </row>
    <row r="8" spans="2:16">
      <c r="B8" s="25" t="s">
        <v>27</v>
      </c>
      <c r="C8" s="32">
        <v>224764</v>
      </c>
      <c r="D8" s="32">
        <v>317875</v>
      </c>
      <c r="E8" s="54">
        <v>296072</v>
      </c>
      <c r="F8" s="54">
        <v>394251</v>
      </c>
      <c r="G8" s="54">
        <v>582463.39999999991</v>
      </c>
      <c r="I8" s="54">
        <v>591878</v>
      </c>
      <c r="J8" s="54">
        <v>517381</v>
      </c>
      <c r="K8" s="54">
        <v>570482</v>
      </c>
      <c r="L8" s="54">
        <v>478850.28</v>
      </c>
      <c r="M8" s="26"/>
    </row>
    <row r="9" spans="2:16">
      <c r="B9" s="20" t="s">
        <v>28</v>
      </c>
      <c r="C9" s="29">
        <v>75198</v>
      </c>
      <c r="D9" s="29">
        <v>131447</v>
      </c>
      <c r="E9" s="52">
        <v>106243</v>
      </c>
      <c r="F9" s="52">
        <v>102232</v>
      </c>
      <c r="G9" s="52">
        <v>197233</v>
      </c>
      <c r="I9" s="52">
        <v>241057</v>
      </c>
      <c r="J9" s="52">
        <v>159310</v>
      </c>
      <c r="K9" s="52">
        <v>217223</v>
      </c>
      <c r="L9" s="52">
        <v>115815</v>
      </c>
      <c r="M9" s="26"/>
    </row>
    <row r="10" spans="2:16">
      <c r="B10" s="20" t="s">
        <v>29</v>
      </c>
      <c r="C10" s="29">
        <v>0</v>
      </c>
      <c r="D10" s="29">
        <v>0</v>
      </c>
      <c r="E10" s="52">
        <v>0</v>
      </c>
      <c r="F10" s="52">
        <v>0</v>
      </c>
      <c r="G10" s="52">
        <v>72630</v>
      </c>
      <c r="I10" s="52"/>
      <c r="J10" s="52"/>
      <c r="K10" s="52"/>
      <c r="L10" s="52">
        <v>0</v>
      </c>
      <c r="M10" s="26"/>
    </row>
    <row r="11" spans="2:16">
      <c r="B11" s="20" t="s">
        <v>30</v>
      </c>
      <c r="C11" s="29">
        <v>79213</v>
      </c>
      <c r="D11" s="29">
        <v>102848</v>
      </c>
      <c r="E11" s="52">
        <v>112652</v>
      </c>
      <c r="F11" s="52">
        <v>178925</v>
      </c>
      <c r="G11" s="52">
        <v>188592</v>
      </c>
      <c r="I11" s="52">
        <v>209647</v>
      </c>
      <c r="J11" s="52">
        <v>201999</v>
      </c>
      <c r="K11" s="52">
        <v>217199</v>
      </c>
      <c r="L11" s="52">
        <v>189970</v>
      </c>
      <c r="M11" s="26"/>
    </row>
    <row r="12" spans="2:16">
      <c r="B12" s="20" t="s">
        <v>31</v>
      </c>
      <c r="C12" s="29">
        <v>2852</v>
      </c>
      <c r="D12" s="29" t="s">
        <v>32</v>
      </c>
      <c r="E12" s="52">
        <v>838</v>
      </c>
      <c r="F12" s="52">
        <v>2228</v>
      </c>
      <c r="G12" s="52">
        <v>3867</v>
      </c>
      <c r="I12" s="52">
        <v>2716</v>
      </c>
      <c r="J12" s="52">
        <v>2856</v>
      </c>
      <c r="K12" s="52">
        <v>5102</v>
      </c>
      <c r="L12" s="52">
        <v>8713</v>
      </c>
      <c r="M12" s="26"/>
    </row>
    <row r="13" spans="2:16">
      <c r="B13" s="20" t="s">
        <v>33</v>
      </c>
      <c r="C13" s="29">
        <v>38761</v>
      </c>
      <c r="D13" s="29">
        <v>39345</v>
      </c>
      <c r="E13" s="52">
        <v>39442</v>
      </c>
      <c r="F13" s="52">
        <v>32543</v>
      </c>
      <c r="G13" s="52">
        <v>45469</v>
      </c>
      <c r="I13" s="52">
        <v>31634</v>
      </c>
      <c r="J13" s="52">
        <v>54905</v>
      </c>
      <c r="K13" s="52">
        <v>57667</v>
      </c>
      <c r="L13" s="52">
        <v>73043.28</v>
      </c>
      <c r="M13" s="26"/>
    </row>
    <row r="14" spans="2:16">
      <c r="B14" s="20" t="s">
        <v>34</v>
      </c>
      <c r="C14" s="29">
        <v>0</v>
      </c>
      <c r="D14" s="29">
        <v>5377</v>
      </c>
      <c r="E14" s="52">
        <v>1639</v>
      </c>
      <c r="F14" s="52">
        <v>2699</v>
      </c>
      <c r="G14" s="52">
        <v>0</v>
      </c>
      <c r="I14" s="52">
        <v>1010</v>
      </c>
      <c r="J14" s="52">
        <v>0</v>
      </c>
      <c r="K14" s="52">
        <v>0</v>
      </c>
      <c r="L14" s="52">
        <v>0</v>
      </c>
      <c r="M14" s="26"/>
    </row>
    <row r="15" spans="2:16">
      <c r="B15" s="20" t="s">
        <v>35</v>
      </c>
      <c r="C15" s="29">
        <v>6235</v>
      </c>
      <c r="D15" s="29">
        <v>16500</v>
      </c>
      <c r="E15" s="52">
        <v>4390</v>
      </c>
      <c r="F15" s="52">
        <v>6191</v>
      </c>
      <c r="G15" s="52">
        <v>8005</v>
      </c>
      <c r="I15" s="52">
        <v>26791</v>
      </c>
      <c r="J15" s="52">
        <v>19998</v>
      </c>
      <c r="K15" s="52">
        <v>14926</v>
      </c>
      <c r="L15" s="52">
        <v>1833</v>
      </c>
      <c r="M15" s="26"/>
    </row>
    <row r="16" spans="2:16">
      <c r="B16" s="20" t="s">
        <v>36</v>
      </c>
      <c r="C16" s="29">
        <v>22505</v>
      </c>
      <c r="D16" s="29">
        <v>22358</v>
      </c>
      <c r="E16" s="52">
        <v>30868</v>
      </c>
      <c r="F16" s="52">
        <v>33247</v>
      </c>
      <c r="G16" s="52">
        <v>34964</v>
      </c>
      <c r="I16" s="52">
        <v>35883</v>
      </c>
      <c r="J16" s="52">
        <v>34780</v>
      </c>
      <c r="K16" s="52">
        <v>37947</v>
      </c>
      <c r="L16" s="52">
        <v>41578</v>
      </c>
      <c r="M16" s="26"/>
    </row>
    <row r="17" spans="2:13">
      <c r="B17" s="20" t="s">
        <v>37</v>
      </c>
      <c r="C17" s="29">
        <v>0</v>
      </c>
      <c r="D17" s="29" t="s">
        <v>32</v>
      </c>
      <c r="E17" s="52">
        <v>0</v>
      </c>
      <c r="F17" s="52">
        <v>36186</v>
      </c>
      <c r="G17" s="52">
        <v>3881</v>
      </c>
      <c r="I17" s="52">
        <v>36467</v>
      </c>
      <c r="J17" s="52">
        <v>36747</v>
      </c>
      <c r="K17" s="52">
        <v>3812</v>
      </c>
      <c r="L17" s="52">
        <v>3974</v>
      </c>
      <c r="M17" s="26"/>
    </row>
    <row r="18" spans="2:13">
      <c r="B18" s="20" t="s">
        <v>38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I18" s="52">
        <v>6673</v>
      </c>
      <c r="J18" s="52">
        <v>0</v>
      </c>
      <c r="K18" s="52">
        <v>0</v>
      </c>
      <c r="L18" s="52">
        <v>0</v>
      </c>
      <c r="M18" s="26"/>
    </row>
    <row r="19" spans="2:13">
      <c r="B19" s="20" t="s">
        <v>39</v>
      </c>
      <c r="C19" s="52">
        <v>0</v>
      </c>
      <c r="D19" s="52">
        <v>0</v>
      </c>
      <c r="E19" s="52">
        <v>0</v>
      </c>
      <c r="F19" s="52">
        <v>0</v>
      </c>
      <c r="G19" s="52">
        <v>27823</v>
      </c>
      <c r="I19" s="52">
        <v>0</v>
      </c>
      <c r="J19" s="52">
        <v>6786</v>
      </c>
      <c r="K19" s="52">
        <v>16606</v>
      </c>
      <c r="L19" s="52">
        <v>43924</v>
      </c>
      <c r="M19" s="26"/>
    </row>
    <row r="20" spans="2:13">
      <c r="C20" s="29"/>
      <c r="D20" s="29"/>
      <c r="E20" s="52"/>
      <c r="F20" s="52"/>
      <c r="G20" s="52"/>
      <c r="I20" s="52"/>
      <c r="J20" s="52"/>
      <c r="K20" s="52"/>
      <c r="L20" s="52"/>
      <c r="M20" s="26"/>
    </row>
    <row r="21" spans="2:13">
      <c r="B21" s="25" t="s">
        <v>40</v>
      </c>
      <c r="C21" s="32">
        <v>4099408</v>
      </c>
      <c r="D21" s="32">
        <v>4416414</v>
      </c>
      <c r="E21" s="54">
        <v>4314159</v>
      </c>
      <c r="F21" s="54">
        <v>5090363</v>
      </c>
      <c r="G21" s="54">
        <v>6285114.7686099997</v>
      </c>
      <c r="I21" s="54">
        <v>5536387</v>
      </c>
      <c r="J21" s="54">
        <v>4917463</v>
      </c>
      <c r="K21" s="54">
        <v>5894508</v>
      </c>
      <c r="L21" s="54">
        <v>5558861.9538259823</v>
      </c>
      <c r="M21" s="26"/>
    </row>
    <row r="22" spans="2:13">
      <c r="B22" s="20" t="s">
        <v>41</v>
      </c>
      <c r="C22" s="29">
        <v>91826</v>
      </c>
      <c r="D22" s="29">
        <v>140374</v>
      </c>
      <c r="E22" s="52">
        <v>158472</v>
      </c>
      <c r="F22" s="52">
        <v>100811</v>
      </c>
      <c r="G22" s="52">
        <v>108463</v>
      </c>
      <c r="I22" s="52">
        <v>107766</v>
      </c>
      <c r="J22" s="52">
        <v>98470</v>
      </c>
      <c r="K22" s="52">
        <v>106459</v>
      </c>
      <c r="L22" s="52">
        <v>121237</v>
      </c>
      <c r="M22" s="26"/>
    </row>
    <row r="23" spans="2:13">
      <c r="B23" s="20" t="s">
        <v>30</v>
      </c>
      <c r="C23" s="29">
        <v>0</v>
      </c>
      <c r="D23" s="29">
        <v>0</v>
      </c>
      <c r="E23" s="52">
        <v>0</v>
      </c>
      <c r="F23" s="52">
        <v>10125</v>
      </c>
      <c r="G23" s="52">
        <v>0</v>
      </c>
      <c r="I23" s="52">
        <v>0</v>
      </c>
      <c r="J23" s="52">
        <v>0</v>
      </c>
      <c r="K23" s="52">
        <v>0</v>
      </c>
      <c r="L23" s="52">
        <v>0</v>
      </c>
      <c r="M23" s="26"/>
    </row>
    <row r="24" spans="2:13">
      <c r="B24" s="20" t="s">
        <v>42</v>
      </c>
      <c r="C24" s="29">
        <v>33163</v>
      </c>
      <c r="D24" s="29">
        <v>39783</v>
      </c>
      <c r="E24" s="52">
        <v>16403</v>
      </c>
      <c r="F24" s="52">
        <v>18400</v>
      </c>
      <c r="G24" s="52">
        <v>23981</v>
      </c>
      <c r="I24" s="52">
        <v>18400</v>
      </c>
      <c r="J24" s="52">
        <v>20017</v>
      </c>
      <c r="K24" s="52">
        <v>19084</v>
      </c>
      <c r="L24" s="52">
        <v>23981</v>
      </c>
      <c r="M24" s="26"/>
    </row>
    <row r="25" spans="2:13">
      <c r="B25" s="20" t="s">
        <v>33</v>
      </c>
      <c r="C25" s="29">
        <v>66895</v>
      </c>
      <c r="D25" s="29">
        <v>74005</v>
      </c>
      <c r="E25" s="52">
        <v>70120</v>
      </c>
      <c r="F25" s="52">
        <v>57855</v>
      </c>
      <c r="G25" s="52">
        <v>135913.60000000001</v>
      </c>
      <c r="I25" s="52">
        <v>56229</v>
      </c>
      <c r="J25" s="52">
        <v>97609</v>
      </c>
      <c r="K25" s="52">
        <v>102518</v>
      </c>
      <c r="L25" s="52">
        <v>129854.72</v>
      </c>
      <c r="M25" s="26"/>
    </row>
    <row r="26" spans="2:13">
      <c r="B26" s="20" t="s">
        <v>43</v>
      </c>
      <c r="C26" s="29">
        <v>0</v>
      </c>
      <c r="D26" s="29" t="s">
        <v>44</v>
      </c>
      <c r="E26" s="52">
        <v>6715</v>
      </c>
      <c r="F26" s="52">
        <v>23778</v>
      </c>
      <c r="G26" s="52">
        <v>82057.168609999993</v>
      </c>
      <c r="I26" s="52">
        <v>31092</v>
      </c>
      <c r="J26" s="52">
        <v>1356</v>
      </c>
      <c r="K26" s="52">
        <v>1356</v>
      </c>
      <c r="L26" s="52">
        <v>104555.233825982</v>
      </c>
      <c r="M26" s="26"/>
    </row>
    <row r="27" spans="2:13">
      <c r="B27" s="20" t="s">
        <v>45</v>
      </c>
      <c r="C27" s="29">
        <v>8455</v>
      </c>
      <c r="D27" s="29">
        <v>8899</v>
      </c>
      <c r="E27" s="52">
        <v>13170</v>
      </c>
      <c r="F27" s="52">
        <v>22394</v>
      </c>
      <c r="G27" s="52">
        <v>32468</v>
      </c>
      <c r="I27" s="52">
        <v>24223</v>
      </c>
      <c r="J27" s="52">
        <v>26819</v>
      </c>
      <c r="K27" s="52">
        <v>29957</v>
      </c>
      <c r="L27" s="52">
        <v>34672</v>
      </c>
      <c r="M27" s="26"/>
    </row>
    <row r="28" spans="2:13">
      <c r="B28" s="20" t="s">
        <v>46</v>
      </c>
      <c r="C28" s="29">
        <v>3873980</v>
      </c>
      <c r="D28" s="29">
        <v>4135264</v>
      </c>
      <c r="E28" s="52">
        <v>4037754</v>
      </c>
      <c r="F28" s="52">
        <v>4848802</v>
      </c>
      <c r="G28" s="52">
        <v>5696639</v>
      </c>
      <c r="I28" s="52">
        <v>5286116</v>
      </c>
      <c r="J28" s="52">
        <v>4632385</v>
      </c>
      <c r="K28" s="52">
        <v>5503642</v>
      </c>
      <c r="L28" s="52">
        <v>4895671</v>
      </c>
      <c r="M28" s="26"/>
    </row>
    <row r="29" spans="2:13">
      <c r="B29" s="20" t="s">
        <v>47</v>
      </c>
      <c r="C29" s="29">
        <v>25089</v>
      </c>
      <c r="D29" s="29">
        <v>18089</v>
      </c>
      <c r="E29" s="52">
        <v>11525</v>
      </c>
      <c r="F29" s="52">
        <v>8198</v>
      </c>
      <c r="G29" s="52">
        <v>78386</v>
      </c>
      <c r="I29" s="52">
        <v>7792</v>
      </c>
      <c r="J29" s="52">
        <v>5876</v>
      </c>
      <c r="K29" s="52">
        <v>77455</v>
      </c>
      <c r="L29" s="52">
        <v>66334</v>
      </c>
      <c r="M29" s="26"/>
    </row>
    <row r="30" spans="2:13">
      <c r="B30" s="20" t="s">
        <v>38</v>
      </c>
      <c r="C30" s="29" t="s">
        <v>44</v>
      </c>
      <c r="D30" s="29" t="s">
        <v>44</v>
      </c>
      <c r="E30" s="52" t="s">
        <v>44</v>
      </c>
      <c r="F30" s="52" t="s">
        <v>44</v>
      </c>
      <c r="G30" s="52">
        <v>0</v>
      </c>
      <c r="I30" s="52">
        <v>4769</v>
      </c>
      <c r="J30" s="52">
        <v>0</v>
      </c>
      <c r="K30" s="52">
        <v>0</v>
      </c>
      <c r="L30" s="52">
        <v>0</v>
      </c>
      <c r="M30" s="26"/>
    </row>
    <row r="31" spans="2:13">
      <c r="B31" s="20" t="s">
        <v>39</v>
      </c>
      <c r="C31" s="29" t="s">
        <v>44</v>
      </c>
      <c r="D31" s="29" t="s">
        <v>44</v>
      </c>
      <c r="E31" s="52" t="s">
        <v>44</v>
      </c>
      <c r="F31" s="52" t="s">
        <v>44</v>
      </c>
      <c r="G31" s="52">
        <v>67879</v>
      </c>
      <c r="I31" s="52">
        <v>0</v>
      </c>
      <c r="J31" s="52">
        <v>22560</v>
      </c>
      <c r="K31" s="52">
        <v>43432</v>
      </c>
      <c r="L31" s="52">
        <v>84963</v>
      </c>
      <c r="M31" s="26"/>
    </row>
    <row r="32" spans="2:13">
      <c r="B32" s="20" t="s">
        <v>48</v>
      </c>
      <c r="C32" s="29" t="s">
        <v>44</v>
      </c>
      <c r="D32" s="29" t="s">
        <v>44</v>
      </c>
      <c r="E32" s="52" t="s">
        <v>44</v>
      </c>
      <c r="F32" s="52" t="s">
        <v>44</v>
      </c>
      <c r="G32" s="52">
        <v>59328</v>
      </c>
      <c r="I32" s="52">
        <v>0</v>
      </c>
      <c r="J32" s="52">
        <v>12371</v>
      </c>
      <c r="K32" s="52">
        <v>10605</v>
      </c>
      <c r="L32" s="52">
        <v>97594</v>
      </c>
      <c r="M32" s="26"/>
    </row>
    <row r="33" spans="2:13">
      <c r="C33" s="31"/>
      <c r="D33" s="31"/>
      <c r="E33" s="53"/>
      <c r="F33" s="53"/>
      <c r="G33" s="53"/>
      <c r="I33" s="53"/>
      <c r="J33" s="53"/>
      <c r="K33" s="53"/>
      <c r="L33" s="52"/>
      <c r="M33" s="26"/>
    </row>
    <row r="34" spans="2:13">
      <c r="B34" s="28" t="s">
        <v>49</v>
      </c>
      <c r="C34" s="30">
        <v>4324172</v>
      </c>
      <c r="D34" s="30">
        <v>4734289</v>
      </c>
      <c r="E34" s="51">
        <v>4610231</v>
      </c>
      <c r="F34" s="51">
        <v>5484614</v>
      </c>
      <c r="G34" s="51">
        <v>6867577.1686100001</v>
      </c>
      <c r="I34" s="51">
        <v>6128265</v>
      </c>
      <c r="J34" s="51">
        <v>5434844</v>
      </c>
      <c r="K34" s="51">
        <v>6464990</v>
      </c>
      <c r="L34" s="51">
        <v>6037712.2338259816</v>
      </c>
      <c r="M34" s="26"/>
    </row>
    <row r="35" spans="2:13">
      <c r="B35" s="25" t="s">
        <v>27</v>
      </c>
      <c r="C35" s="32">
        <v>298307</v>
      </c>
      <c r="D35" s="32">
        <v>493632</v>
      </c>
      <c r="E35" s="54">
        <v>398430</v>
      </c>
      <c r="F35" s="54">
        <v>397473</v>
      </c>
      <c r="G35" s="54">
        <f>SUM(G36:G41)</f>
        <v>794702</v>
      </c>
      <c r="I35" s="54">
        <v>501236</v>
      </c>
      <c r="J35" s="54">
        <v>467843</v>
      </c>
      <c r="K35" s="54">
        <v>730740</v>
      </c>
      <c r="L35" s="54">
        <v>879078</v>
      </c>
      <c r="M35" s="26"/>
    </row>
    <row r="36" spans="2:13">
      <c r="B36" s="20" t="s">
        <v>50</v>
      </c>
      <c r="C36" s="29">
        <v>31694</v>
      </c>
      <c r="D36" s="29">
        <v>44072</v>
      </c>
      <c r="E36" s="52">
        <v>33404</v>
      </c>
      <c r="F36" s="52">
        <v>28741</v>
      </c>
      <c r="G36" s="52">
        <v>117429</v>
      </c>
      <c r="I36" s="52">
        <v>79453</v>
      </c>
      <c r="J36" s="52">
        <v>66180</v>
      </c>
      <c r="K36" s="52">
        <v>115341</v>
      </c>
      <c r="L36" s="52">
        <v>100833.83954</v>
      </c>
      <c r="M36" s="26"/>
    </row>
    <row r="37" spans="2:13">
      <c r="B37" s="20" t="s">
        <v>51</v>
      </c>
      <c r="C37" s="29">
        <v>224871</v>
      </c>
      <c r="D37" s="29">
        <v>405733</v>
      </c>
      <c r="E37" s="52">
        <v>329234</v>
      </c>
      <c r="F37" s="52">
        <v>325783</v>
      </c>
      <c r="G37" s="52">
        <v>600936</v>
      </c>
      <c r="I37" s="52">
        <v>380865</v>
      </c>
      <c r="J37" s="52">
        <v>341090</v>
      </c>
      <c r="K37" s="52">
        <v>531136</v>
      </c>
      <c r="L37" s="52">
        <v>639040</v>
      </c>
      <c r="M37" s="26"/>
    </row>
    <row r="38" spans="2:13">
      <c r="B38" s="20" t="s">
        <v>52</v>
      </c>
      <c r="C38" s="29">
        <v>39811</v>
      </c>
      <c r="D38" s="29">
        <v>42739</v>
      </c>
      <c r="E38" s="52">
        <v>35333</v>
      </c>
      <c r="F38" s="52">
        <v>40139</v>
      </c>
      <c r="G38" s="52">
        <v>52235</v>
      </c>
      <c r="I38" s="52">
        <v>36683</v>
      </c>
      <c r="J38" s="52">
        <v>44347</v>
      </c>
      <c r="K38" s="52">
        <v>60463</v>
      </c>
      <c r="L38" s="52">
        <v>74978</v>
      </c>
      <c r="M38" s="26"/>
    </row>
    <row r="39" spans="2:13">
      <c r="B39" s="20" t="s">
        <v>53</v>
      </c>
      <c r="C39" s="29">
        <v>1102</v>
      </c>
      <c r="D39" s="29">
        <v>1088</v>
      </c>
      <c r="E39" s="52">
        <v>459</v>
      </c>
      <c r="F39" s="52">
        <v>2810</v>
      </c>
      <c r="G39" s="52">
        <v>11527</v>
      </c>
      <c r="I39" s="52">
        <v>3895</v>
      </c>
      <c r="J39" s="52">
        <v>6571</v>
      </c>
      <c r="K39" s="52">
        <v>13151</v>
      </c>
      <c r="L39" s="52">
        <v>19190</v>
      </c>
      <c r="M39" s="26"/>
    </row>
    <row r="40" spans="2:13">
      <c r="B40" s="20" t="s">
        <v>34</v>
      </c>
      <c r="C40" s="29">
        <v>829</v>
      </c>
      <c r="D40" s="29" t="s">
        <v>44</v>
      </c>
      <c r="E40" s="52">
        <v>0</v>
      </c>
      <c r="F40" s="52">
        <v>0</v>
      </c>
      <c r="G40" s="52">
        <v>4470</v>
      </c>
      <c r="I40" s="52">
        <v>340</v>
      </c>
      <c r="J40" s="52">
        <v>3026</v>
      </c>
      <c r="K40" s="52">
        <v>3297</v>
      </c>
      <c r="L40" s="52">
        <v>23828</v>
      </c>
      <c r="M40" s="26"/>
    </row>
    <row r="41" spans="2:13">
      <c r="B41" s="20" t="s">
        <v>54</v>
      </c>
      <c r="C41" s="29" t="s">
        <v>44</v>
      </c>
      <c r="D41" s="29" t="s">
        <v>44</v>
      </c>
      <c r="E41" s="29" t="s">
        <v>44</v>
      </c>
      <c r="F41" s="29" t="s">
        <v>44</v>
      </c>
      <c r="G41" s="52">
        <v>8105</v>
      </c>
      <c r="I41" s="52">
        <v>0</v>
      </c>
      <c r="J41" s="52">
        <v>6629</v>
      </c>
      <c r="K41" s="52">
        <v>7352</v>
      </c>
      <c r="L41" s="52">
        <v>18197</v>
      </c>
      <c r="M41" s="26"/>
    </row>
    <row r="42" spans="2:13">
      <c r="B42" s="20" t="s">
        <v>55</v>
      </c>
      <c r="C42" s="29" t="s">
        <v>44</v>
      </c>
      <c r="D42" s="29" t="s">
        <v>44</v>
      </c>
      <c r="E42" s="52" t="s">
        <v>44</v>
      </c>
      <c r="F42" s="52" t="s">
        <v>44</v>
      </c>
      <c r="G42" s="29" t="s">
        <v>44</v>
      </c>
      <c r="H42" s="29"/>
      <c r="I42" s="52" t="s">
        <v>44</v>
      </c>
      <c r="J42" s="52" t="s">
        <v>44</v>
      </c>
      <c r="K42" s="52" t="s">
        <v>44</v>
      </c>
      <c r="L42" s="52">
        <v>3011.1604600000001</v>
      </c>
      <c r="M42" s="26"/>
    </row>
    <row r="43" spans="2:13">
      <c r="C43" s="29"/>
      <c r="D43" s="29"/>
      <c r="E43" s="52"/>
      <c r="F43" s="52"/>
      <c r="G43" s="52"/>
      <c r="I43" s="52"/>
      <c r="J43" s="52"/>
      <c r="K43" s="52"/>
      <c r="L43" s="52"/>
      <c r="M43" s="26"/>
    </row>
    <row r="44" spans="2:13">
      <c r="B44" s="25" t="s">
        <v>40</v>
      </c>
      <c r="C44" s="32">
        <v>3134914</v>
      </c>
      <c r="D44" s="32">
        <v>3697625</v>
      </c>
      <c r="E44" s="54">
        <v>3375640</v>
      </c>
      <c r="F44" s="54">
        <v>3883947</v>
      </c>
      <c r="G44" s="54">
        <f>SUM(G45:G49)</f>
        <v>4375988.1686100001</v>
      </c>
      <c r="I44" s="54">
        <v>4332636</v>
      </c>
      <c r="J44" s="54">
        <v>3707532</v>
      </c>
      <c r="K44" s="54">
        <v>4170129</v>
      </c>
      <c r="L44" s="54">
        <v>3667868.2338259821</v>
      </c>
      <c r="M44" s="26"/>
    </row>
    <row r="45" spans="2:13">
      <c r="B45" s="20" t="s">
        <v>50</v>
      </c>
      <c r="C45" s="29">
        <v>4510</v>
      </c>
      <c r="D45" s="29">
        <v>1718</v>
      </c>
      <c r="E45" s="52">
        <v>11</v>
      </c>
      <c r="F45" s="52">
        <v>28</v>
      </c>
      <c r="G45" s="52">
        <v>11</v>
      </c>
      <c r="I45" s="52">
        <v>28</v>
      </c>
      <c r="J45" s="52">
        <v>11</v>
      </c>
      <c r="K45" s="52">
        <v>11</v>
      </c>
      <c r="L45" s="52">
        <v>11</v>
      </c>
      <c r="M45" s="26"/>
    </row>
    <row r="46" spans="2:13">
      <c r="B46" s="20" t="s">
        <v>51</v>
      </c>
      <c r="C46" s="29">
        <v>2899095</v>
      </c>
      <c r="D46" s="29">
        <v>3477237</v>
      </c>
      <c r="E46" s="52">
        <v>3303487</v>
      </c>
      <c r="F46" s="52">
        <v>3770938</v>
      </c>
      <c r="G46" s="52">
        <v>4182461</v>
      </c>
      <c r="I46" s="52">
        <v>4171321</v>
      </c>
      <c r="J46" s="52">
        <v>3563716</v>
      </c>
      <c r="K46" s="52">
        <v>3997141</v>
      </c>
      <c r="L46" s="52">
        <v>3438733</v>
      </c>
      <c r="M46" s="26"/>
    </row>
    <row r="47" spans="2:13">
      <c r="B47" s="20" t="s">
        <v>56</v>
      </c>
      <c r="C47" s="29">
        <v>33544</v>
      </c>
      <c r="D47" s="29">
        <v>40949</v>
      </c>
      <c r="E47" s="52">
        <v>26654</v>
      </c>
      <c r="F47" s="52">
        <v>28687</v>
      </c>
      <c r="G47" s="52">
        <v>31664</v>
      </c>
      <c r="I47" s="52">
        <v>28687</v>
      </c>
      <c r="J47" s="52">
        <v>30675</v>
      </c>
      <c r="K47" s="52">
        <v>35326</v>
      </c>
      <c r="L47" s="52">
        <v>31664</v>
      </c>
      <c r="M47" s="26"/>
    </row>
    <row r="48" spans="2:13">
      <c r="B48" s="20" t="s">
        <v>43</v>
      </c>
      <c r="C48" s="29">
        <v>197765</v>
      </c>
      <c r="D48" s="29">
        <v>177721</v>
      </c>
      <c r="E48" s="52">
        <v>45488</v>
      </c>
      <c r="F48" s="52">
        <v>84294</v>
      </c>
      <c r="G48" s="52">
        <v>120190.16860999999</v>
      </c>
      <c r="I48" s="52">
        <v>132600</v>
      </c>
      <c r="J48" s="52">
        <v>106746</v>
      </c>
      <c r="K48" s="52">
        <v>132750</v>
      </c>
      <c r="L48" s="52">
        <v>122401.233825982</v>
      </c>
      <c r="M48" s="26"/>
    </row>
    <row r="49" spans="2:18">
      <c r="B49" s="20" t="s">
        <v>54</v>
      </c>
      <c r="C49" s="29" t="s">
        <v>44</v>
      </c>
      <c r="D49" s="29" t="s">
        <v>44</v>
      </c>
      <c r="E49" s="29" t="s">
        <v>44</v>
      </c>
      <c r="F49" s="29" t="s">
        <v>44</v>
      </c>
      <c r="G49" s="52">
        <v>41662</v>
      </c>
      <c r="I49" s="52">
        <v>0</v>
      </c>
      <c r="J49" s="52">
        <v>6384</v>
      </c>
      <c r="K49" s="52">
        <v>4901</v>
      </c>
      <c r="L49" s="52">
        <v>75059</v>
      </c>
      <c r="M49" s="26"/>
    </row>
    <row r="50" spans="2:18">
      <c r="C50" s="31"/>
      <c r="D50" s="31"/>
      <c r="E50" s="53"/>
      <c r="F50" s="53"/>
      <c r="G50" s="53"/>
      <c r="I50" s="53"/>
      <c r="J50" s="53"/>
      <c r="K50" s="53"/>
      <c r="L50" s="53"/>
      <c r="M50" s="26"/>
    </row>
    <row r="51" spans="2:18">
      <c r="B51" s="25" t="s">
        <v>57</v>
      </c>
      <c r="C51" s="32">
        <v>890951</v>
      </c>
      <c r="D51" s="32">
        <v>543032</v>
      </c>
      <c r="E51" s="54">
        <v>836161</v>
      </c>
      <c r="F51" s="54">
        <v>1203194</v>
      </c>
      <c r="G51" s="54">
        <v>1696888</v>
      </c>
      <c r="I51" s="54">
        <v>1294393</v>
      </c>
      <c r="J51" s="54">
        <v>1259469</v>
      </c>
      <c r="K51" s="54">
        <v>1564121</v>
      </c>
      <c r="L51" s="54">
        <v>1490766</v>
      </c>
      <c r="M51" s="26"/>
    </row>
    <row r="52" spans="2:18">
      <c r="B52" s="20" t="s">
        <v>58</v>
      </c>
      <c r="C52" s="29">
        <v>1137771</v>
      </c>
      <c r="D52" s="29">
        <v>1137771</v>
      </c>
      <c r="E52" s="52">
        <v>1137771</v>
      </c>
      <c r="F52" s="52">
        <v>1137771</v>
      </c>
      <c r="G52" s="52">
        <v>1360717</v>
      </c>
      <c r="I52" s="52">
        <v>1137771</v>
      </c>
      <c r="J52" s="52">
        <v>1137771</v>
      </c>
      <c r="K52" s="52">
        <v>1362759</v>
      </c>
      <c r="L52" s="52">
        <v>1360717</v>
      </c>
      <c r="M52" s="26"/>
    </row>
    <row r="53" spans="2:18">
      <c r="B53" s="20" t="s">
        <v>59</v>
      </c>
      <c r="C53" s="29">
        <v>291117</v>
      </c>
      <c r="D53" s="29">
        <v>288380</v>
      </c>
      <c r="E53" s="52">
        <v>287004</v>
      </c>
      <c r="F53" s="52">
        <v>287004</v>
      </c>
      <c r="G53" s="52">
        <v>283578</v>
      </c>
      <c r="I53" s="52">
        <v>287004</v>
      </c>
      <c r="J53" s="52">
        <v>283578</v>
      </c>
      <c r="K53" s="52">
        <v>283578</v>
      </c>
      <c r="L53" s="52">
        <v>283578</v>
      </c>
      <c r="M53" s="26"/>
    </row>
    <row r="54" spans="2:18">
      <c r="B54" s="20" t="s">
        <v>60</v>
      </c>
      <c r="C54" s="29">
        <v>10109</v>
      </c>
      <c r="D54" s="29">
        <v>23981</v>
      </c>
      <c r="E54" s="52">
        <v>32554</v>
      </c>
      <c r="F54" s="52">
        <v>240676</v>
      </c>
      <c r="G54" s="52">
        <v>342049</v>
      </c>
      <c r="I54" s="52">
        <v>351036</v>
      </c>
      <c r="J54" s="52">
        <v>188657</v>
      </c>
      <c r="K54" s="52">
        <v>302778</v>
      </c>
      <c r="L54" s="52">
        <v>119790</v>
      </c>
      <c r="M54" s="26"/>
    </row>
    <row r="55" spans="2:18">
      <c r="B55" s="20" t="s">
        <v>61</v>
      </c>
      <c r="C55" s="29">
        <v>-548046</v>
      </c>
      <c r="D55" s="29">
        <v>-907100</v>
      </c>
      <c r="E55" s="52">
        <v>-621168</v>
      </c>
      <c r="F55" s="52">
        <v>-462257</v>
      </c>
      <c r="G55" s="52">
        <v>-289456</v>
      </c>
      <c r="I55" s="52">
        <v>-481418</v>
      </c>
      <c r="J55" s="52">
        <v>-350537</v>
      </c>
      <c r="K55" s="52">
        <v>-384994</v>
      </c>
      <c r="L55" s="52">
        <v>-273319</v>
      </c>
      <c r="M55" s="26"/>
    </row>
    <row r="56" spans="2:18">
      <c r="C56" s="29"/>
      <c r="D56" s="29"/>
      <c r="E56" s="52"/>
      <c r="F56" s="52"/>
      <c r="G56" s="52"/>
      <c r="I56" s="52"/>
      <c r="J56" s="52"/>
      <c r="K56" s="52"/>
      <c r="L56" s="52"/>
      <c r="M56" s="26"/>
    </row>
    <row r="57" spans="2:18">
      <c r="C57" s="31"/>
      <c r="D57" s="31"/>
      <c r="E57" s="31"/>
      <c r="F57" s="31"/>
      <c r="G57" s="31"/>
      <c r="I57" s="31"/>
      <c r="J57" s="31"/>
      <c r="K57" s="31"/>
      <c r="L57" s="31"/>
      <c r="M57" s="26"/>
    </row>
    <row r="58" spans="2:18" ht="24">
      <c r="B58" s="40" t="s">
        <v>62</v>
      </c>
      <c r="C58" s="46" t="s">
        <v>63</v>
      </c>
      <c r="D58" s="46" t="s">
        <v>63</v>
      </c>
      <c r="E58" s="46" t="s">
        <v>64</v>
      </c>
      <c r="F58" s="46" t="s">
        <v>64</v>
      </c>
      <c r="G58" s="46" t="s">
        <v>64</v>
      </c>
      <c r="I58" s="46" t="s">
        <v>64</v>
      </c>
      <c r="J58" s="46" t="s">
        <v>64</v>
      </c>
      <c r="K58" s="46" t="s">
        <v>64</v>
      </c>
      <c r="L58" s="46" t="s">
        <v>64</v>
      </c>
      <c r="M58" s="26"/>
    </row>
    <row r="59" spans="2:18" ht="24">
      <c r="B59" s="62"/>
      <c r="C59" s="63"/>
      <c r="D59" s="63"/>
      <c r="E59" s="63"/>
      <c r="F59" s="63"/>
      <c r="G59" s="63"/>
      <c r="I59" s="63"/>
      <c r="J59" s="63"/>
      <c r="K59" s="63"/>
      <c r="L59" s="63"/>
      <c r="M59" s="26"/>
    </row>
    <row r="60" spans="2:18">
      <c r="B60" s="66" t="s">
        <v>26</v>
      </c>
      <c r="C60" s="70">
        <v>1578112</v>
      </c>
      <c r="D60" s="70">
        <v>1675100</v>
      </c>
      <c r="E60" s="70">
        <v>1142450</v>
      </c>
      <c r="F60" s="70">
        <v>1055357</v>
      </c>
      <c r="G60" s="70">
        <v>1230687.26819</v>
      </c>
      <c r="I60" s="70">
        <v>1075644</v>
      </c>
      <c r="J60" s="70">
        <v>1086481</v>
      </c>
      <c r="K60" s="70">
        <v>1188550</v>
      </c>
      <c r="L60" s="70">
        <v>1274369.3088830221</v>
      </c>
      <c r="M60" s="26"/>
    </row>
    <row r="61" spans="2:18">
      <c r="B61" s="25" t="s">
        <v>27</v>
      </c>
      <c r="C61" s="54">
        <v>68192</v>
      </c>
      <c r="D61" s="54">
        <v>81783</v>
      </c>
      <c r="E61" s="54">
        <v>73455</v>
      </c>
      <c r="F61" s="54">
        <v>75864</v>
      </c>
      <c r="G61" s="54">
        <v>104406.12032971956</v>
      </c>
      <c r="I61" s="54">
        <v>103887</v>
      </c>
      <c r="J61" s="54">
        <v>103420</v>
      </c>
      <c r="K61" s="54">
        <v>104881</v>
      </c>
      <c r="L61" s="54">
        <v>127426</v>
      </c>
      <c r="M61" s="26"/>
      <c r="O61" s="61"/>
      <c r="Q61" s="61"/>
    </row>
    <row r="62" spans="2:18">
      <c r="B62" s="20" t="s">
        <v>28</v>
      </c>
      <c r="C62" s="52">
        <v>22732</v>
      </c>
      <c r="D62" s="52">
        <v>33924</v>
      </c>
      <c r="E62" s="52">
        <v>26359</v>
      </c>
      <c r="F62" s="52">
        <v>19672</v>
      </c>
      <c r="G62" s="52">
        <v>33343</v>
      </c>
      <c r="I62" s="52">
        <v>42311</v>
      </c>
      <c r="J62" s="52">
        <v>31838</v>
      </c>
      <c r="K62" s="52">
        <v>39935</v>
      </c>
      <c r="L62" s="52">
        <v>24445</v>
      </c>
      <c r="M62" s="26"/>
      <c r="Q62" s="26"/>
      <c r="R62" s="26"/>
    </row>
    <row r="63" spans="2:18">
      <c r="B63" s="20" t="s">
        <v>29</v>
      </c>
      <c r="C63" s="52">
        <v>0</v>
      </c>
      <c r="D63" s="52">
        <v>0</v>
      </c>
      <c r="E63" s="52">
        <v>0</v>
      </c>
      <c r="F63" s="52">
        <v>0</v>
      </c>
      <c r="G63" s="52">
        <v>15015</v>
      </c>
      <c r="I63" s="52">
        <v>0</v>
      </c>
      <c r="J63" s="52">
        <v>0</v>
      </c>
      <c r="K63" s="52">
        <v>0</v>
      </c>
      <c r="L63" s="52">
        <v>0</v>
      </c>
      <c r="M63" s="26"/>
      <c r="Q63" s="26"/>
      <c r="R63" s="26"/>
    </row>
    <row r="64" spans="2:18">
      <c r="B64" s="20" t="s">
        <v>30</v>
      </c>
      <c r="C64" s="52">
        <v>23946</v>
      </c>
      <c r="D64" s="52">
        <v>26543</v>
      </c>
      <c r="E64" s="52">
        <v>27948</v>
      </c>
      <c r="F64" s="52">
        <v>34431</v>
      </c>
      <c r="G64" s="52">
        <v>33794</v>
      </c>
      <c r="I64" s="52">
        <v>36798</v>
      </c>
      <c r="J64" s="52">
        <v>40383</v>
      </c>
      <c r="K64" s="52">
        <v>39930</v>
      </c>
      <c r="L64" s="52">
        <v>40098</v>
      </c>
      <c r="M64" s="26"/>
      <c r="Q64" s="26"/>
      <c r="R64" s="26"/>
    </row>
    <row r="65" spans="2:18">
      <c r="B65" s="20" t="s">
        <v>31</v>
      </c>
      <c r="C65" s="52">
        <v>1037</v>
      </c>
      <c r="D65" s="52" t="s">
        <v>32</v>
      </c>
      <c r="E65" s="52">
        <v>208</v>
      </c>
      <c r="F65" s="52">
        <v>429</v>
      </c>
      <c r="G65" s="52">
        <v>725</v>
      </c>
      <c r="I65" s="52">
        <v>477</v>
      </c>
      <c r="J65" s="52">
        <v>571</v>
      </c>
      <c r="K65" s="52">
        <v>937</v>
      </c>
      <c r="L65" s="52">
        <v>1839</v>
      </c>
      <c r="M65" s="26"/>
      <c r="Q65" s="26"/>
      <c r="R65" s="26"/>
    </row>
    <row r="66" spans="2:18">
      <c r="B66" s="20" t="s">
        <v>33</v>
      </c>
      <c r="C66" s="52">
        <v>11716.8</v>
      </c>
      <c r="D66" s="52">
        <v>10154</v>
      </c>
      <c r="E66" s="52">
        <v>9787</v>
      </c>
      <c r="F66" s="52">
        <v>6263</v>
      </c>
      <c r="G66" s="52">
        <v>8147.120329719557</v>
      </c>
      <c r="I66" s="52">
        <v>5553</v>
      </c>
      <c r="J66" s="52">
        <v>10976</v>
      </c>
      <c r="K66" s="52">
        <v>10602</v>
      </c>
      <c r="L66" s="52">
        <v>41774</v>
      </c>
      <c r="M66" s="26"/>
      <c r="Q66" s="26"/>
      <c r="R66" s="26"/>
    </row>
    <row r="67" spans="2:18">
      <c r="B67" s="20" t="s">
        <v>34</v>
      </c>
      <c r="C67" s="52">
        <v>0</v>
      </c>
      <c r="D67" s="52">
        <v>1387.8</v>
      </c>
      <c r="E67" s="52">
        <v>406.8</v>
      </c>
      <c r="F67" s="52">
        <v>519</v>
      </c>
      <c r="G67" s="52">
        <v>0</v>
      </c>
      <c r="I67" s="52">
        <v>178</v>
      </c>
      <c r="J67" s="52">
        <v>0</v>
      </c>
      <c r="K67" s="52">
        <v>0</v>
      </c>
      <c r="L67" s="52">
        <v>0</v>
      </c>
      <c r="M67" s="26"/>
      <c r="Q67" s="26"/>
      <c r="R67" s="26"/>
    </row>
    <row r="68" spans="2:18">
      <c r="B68" s="20" t="s">
        <v>35</v>
      </c>
      <c r="C68" s="52">
        <v>1955.6</v>
      </c>
      <c r="D68" s="52">
        <v>4004.6</v>
      </c>
      <c r="E68" s="52">
        <v>1089.5999999999999</v>
      </c>
      <c r="F68" s="52">
        <v>1190</v>
      </c>
      <c r="G68" s="52">
        <v>1435</v>
      </c>
      <c r="I68" s="52">
        <v>4702</v>
      </c>
      <c r="J68" s="52">
        <v>3998</v>
      </c>
      <c r="K68" s="52">
        <v>2744</v>
      </c>
      <c r="L68" s="52">
        <v>387</v>
      </c>
      <c r="M68" s="26"/>
      <c r="Q68" s="26"/>
      <c r="R68" s="26"/>
    </row>
    <row r="69" spans="2:18">
      <c r="B69" s="20" t="s">
        <v>36</v>
      </c>
      <c r="C69" s="52">
        <v>6802.6</v>
      </c>
      <c r="D69" s="52">
        <v>5769.6</v>
      </c>
      <c r="E69" s="52">
        <v>7656.6</v>
      </c>
      <c r="F69" s="52">
        <v>6398</v>
      </c>
      <c r="G69" s="52">
        <v>6265.5053812382403</v>
      </c>
      <c r="I69" s="52">
        <v>6296</v>
      </c>
      <c r="J69" s="52">
        <v>6951</v>
      </c>
      <c r="K69" s="52">
        <v>6979</v>
      </c>
      <c r="L69" s="52">
        <v>8773</v>
      </c>
      <c r="M69" s="26"/>
      <c r="Q69" s="26"/>
      <c r="R69" s="26"/>
    </row>
    <row r="70" spans="2:18">
      <c r="B70" s="20" t="s">
        <v>37</v>
      </c>
      <c r="C70" s="52">
        <v>0</v>
      </c>
      <c r="D70" s="52" t="s">
        <v>32</v>
      </c>
      <c r="E70" s="52">
        <v>0</v>
      </c>
      <c r="F70" s="52">
        <v>6963</v>
      </c>
      <c r="G70" s="52">
        <v>695.49461876176406</v>
      </c>
      <c r="I70" s="52">
        <v>6401</v>
      </c>
      <c r="J70" s="52">
        <v>7346</v>
      </c>
      <c r="K70" s="52">
        <v>701</v>
      </c>
      <c r="L70" s="52">
        <v>839</v>
      </c>
      <c r="M70" s="26"/>
      <c r="Q70" s="26"/>
      <c r="R70" s="26"/>
    </row>
    <row r="71" spans="2:18">
      <c r="B71" s="20" t="s">
        <v>38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I71" s="52">
        <v>1171</v>
      </c>
      <c r="J71" s="52">
        <v>0</v>
      </c>
      <c r="K71" s="52">
        <v>0</v>
      </c>
      <c r="L71" s="52">
        <v>0</v>
      </c>
      <c r="M71" s="26"/>
      <c r="Q71" s="26"/>
      <c r="R71" s="26"/>
    </row>
    <row r="72" spans="2:18">
      <c r="B72" s="20" t="s">
        <v>39</v>
      </c>
      <c r="C72" s="52">
        <v>0</v>
      </c>
      <c r="D72" s="52">
        <v>0</v>
      </c>
      <c r="E72" s="52">
        <v>0</v>
      </c>
      <c r="F72" s="52">
        <v>0</v>
      </c>
      <c r="G72" s="52">
        <v>4986</v>
      </c>
      <c r="I72" s="52">
        <v>0</v>
      </c>
      <c r="J72" s="52">
        <v>1357</v>
      </c>
      <c r="K72" s="52">
        <v>3053</v>
      </c>
      <c r="L72" s="52">
        <v>9271</v>
      </c>
      <c r="M72" s="26"/>
      <c r="Q72" s="61"/>
    </row>
    <row r="73" spans="2:18">
      <c r="C73" s="52"/>
      <c r="D73" s="52"/>
      <c r="E73" s="52"/>
      <c r="F73" s="52"/>
      <c r="G73" s="52"/>
      <c r="I73" s="52"/>
      <c r="J73" s="52"/>
      <c r="K73" s="52"/>
      <c r="L73" s="52"/>
      <c r="M73" s="26"/>
      <c r="N73" s="26"/>
    </row>
    <row r="74" spans="2:18">
      <c r="B74" s="25" t="s">
        <v>40</v>
      </c>
      <c r="C74" s="54">
        <v>1509920</v>
      </c>
      <c r="D74" s="54">
        <v>1593317</v>
      </c>
      <c r="E74" s="54">
        <v>1068996</v>
      </c>
      <c r="F74" s="54">
        <v>979493</v>
      </c>
      <c r="G74" s="54">
        <v>1126281.1478602805</v>
      </c>
      <c r="I74" s="54">
        <v>971757</v>
      </c>
      <c r="J74" s="54">
        <v>983061</v>
      </c>
      <c r="K74" s="54">
        <v>1083668</v>
      </c>
      <c r="L74" s="54">
        <v>1146943.3088830221</v>
      </c>
      <c r="M74" s="26"/>
      <c r="N74" s="26"/>
    </row>
    <row r="75" spans="2:18">
      <c r="B75" s="20" t="s">
        <v>41</v>
      </c>
      <c r="C75" s="52">
        <v>27759</v>
      </c>
      <c r="D75" s="52">
        <v>36227</v>
      </c>
      <c r="E75" s="52">
        <v>39316</v>
      </c>
      <c r="F75" s="52">
        <v>19399</v>
      </c>
      <c r="G75" s="52">
        <v>19436</v>
      </c>
      <c r="I75" s="52">
        <v>18915</v>
      </c>
      <c r="J75" s="52">
        <v>19685</v>
      </c>
      <c r="K75" s="52">
        <v>19572</v>
      </c>
      <c r="L75" s="52">
        <v>25589</v>
      </c>
      <c r="M75" s="26"/>
      <c r="N75" s="26"/>
    </row>
    <row r="76" spans="2:18">
      <c r="B76" s="20" t="s">
        <v>30</v>
      </c>
      <c r="C76" s="52">
        <v>0</v>
      </c>
      <c r="D76" s="52">
        <v>0</v>
      </c>
      <c r="E76" s="52">
        <v>0</v>
      </c>
      <c r="F76" s="52">
        <v>1948</v>
      </c>
      <c r="G76" s="52">
        <v>0</v>
      </c>
      <c r="I76" s="52">
        <v>0</v>
      </c>
      <c r="J76" s="52">
        <v>0</v>
      </c>
      <c r="K76" s="52">
        <v>0</v>
      </c>
      <c r="L76" s="52">
        <v>0</v>
      </c>
      <c r="M76" s="26"/>
      <c r="N76" s="26"/>
    </row>
    <row r="77" spans="2:18">
      <c r="B77" s="20" t="s">
        <v>42</v>
      </c>
      <c r="C77" s="52">
        <v>10025</v>
      </c>
      <c r="D77" s="52">
        <v>10267</v>
      </c>
      <c r="E77" s="52">
        <v>4070</v>
      </c>
      <c r="F77" s="52">
        <v>3541</v>
      </c>
      <c r="G77" s="52">
        <v>4297</v>
      </c>
      <c r="I77" s="52">
        <v>3230</v>
      </c>
      <c r="J77" s="52">
        <v>4002</v>
      </c>
      <c r="K77" s="52">
        <v>3508</v>
      </c>
      <c r="L77" s="52">
        <v>5062</v>
      </c>
      <c r="M77" s="26"/>
      <c r="N77" s="26"/>
    </row>
    <row r="78" spans="2:18">
      <c r="B78" s="20" t="s">
        <v>33</v>
      </c>
      <c r="C78" s="52">
        <v>20222</v>
      </c>
      <c r="D78" s="52">
        <v>19099</v>
      </c>
      <c r="E78" s="52">
        <v>17397</v>
      </c>
      <c r="F78" s="52">
        <v>11133</v>
      </c>
      <c r="G78" s="52">
        <v>24354.879670280443</v>
      </c>
      <c r="I78" s="52">
        <v>9869</v>
      </c>
      <c r="J78" s="52">
        <v>19513</v>
      </c>
      <c r="K78" s="52">
        <v>18847</v>
      </c>
      <c r="L78" s="52">
        <v>1051</v>
      </c>
      <c r="M78" s="26"/>
      <c r="N78" s="26"/>
    </row>
    <row r="79" spans="2:18">
      <c r="B79" s="20" t="s">
        <v>43</v>
      </c>
      <c r="C79" s="52">
        <v>0</v>
      </c>
      <c r="D79" s="52" t="s">
        <v>44</v>
      </c>
      <c r="E79" s="52">
        <v>336</v>
      </c>
      <c r="F79" s="52">
        <v>4576</v>
      </c>
      <c r="G79" s="52">
        <v>14704.268190000001</v>
      </c>
      <c r="I79" s="52">
        <v>5457</v>
      </c>
      <c r="J79" s="52">
        <v>271</v>
      </c>
      <c r="K79" s="52">
        <v>249</v>
      </c>
      <c r="L79" s="52">
        <v>22068.308883022077</v>
      </c>
      <c r="M79" s="26"/>
      <c r="N79" s="26"/>
    </row>
    <row r="80" spans="2:18">
      <c r="B80" s="20" t="s">
        <v>45</v>
      </c>
      <c r="C80" s="52">
        <v>2556</v>
      </c>
      <c r="D80" s="52">
        <v>2297</v>
      </c>
      <c r="E80" s="52">
        <v>3267.2</v>
      </c>
      <c r="F80" s="52">
        <v>4309</v>
      </c>
      <c r="G80" s="52">
        <v>5818</v>
      </c>
      <c r="I80" s="52">
        <v>4252</v>
      </c>
      <c r="J80" s="52">
        <v>5362</v>
      </c>
      <c r="K80" s="52">
        <v>5507</v>
      </c>
      <c r="L80" s="52">
        <v>7318</v>
      </c>
      <c r="M80" s="26"/>
      <c r="N80" s="26"/>
    </row>
    <row r="81" spans="2:21">
      <c r="B81" s="20" t="s">
        <v>46</v>
      </c>
      <c r="C81" s="52">
        <v>1441075</v>
      </c>
      <c r="D81" s="52">
        <v>1519287</v>
      </c>
      <c r="E81" s="52">
        <v>1001750.4</v>
      </c>
      <c r="F81" s="52">
        <v>933009</v>
      </c>
      <c r="G81" s="52">
        <v>1021350</v>
      </c>
      <c r="I81" s="52">
        <v>927829</v>
      </c>
      <c r="J81" s="52">
        <v>926070</v>
      </c>
      <c r="K81" s="52">
        <v>1011624</v>
      </c>
      <c r="L81" s="52">
        <v>1033322</v>
      </c>
      <c r="M81" s="26"/>
    </row>
    <row r="82" spans="2:21">
      <c r="B82" s="20" t="s">
        <v>47</v>
      </c>
      <c r="C82" s="52">
        <v>8283</v>
      </c>
      <c r="D82" s="52">
        <v>6140</v>
      </c>
      <c r="E82" s="53">
        <v>2859.4</v>
      </c>
      <c r="F82" s="52">
        <v>1578</v>
      </c>
      <c r="G82" s="52">
        <v>14046</v>
      </c>
      <c r="I82" s="52">
        <v>1368</v>
      </c>
      <c r="J82" s="52">
        <v>1175</v>
      </c>
      <c r="K82" s="52">
        <v>14240</v>
      </c>
      <c r="L82" s="52">
        <v>14001</v>
      </c>
      <c r="M82" s="26"/>
    </row>
    <row r="83" spans="2:21">
      <c r="B83" s="20" t="s">
        <v>38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I83" s="52">
        <v>837</v>
      </c>
      <c r="J83" s="52">
        <v>0</v>
      </c>
      <c r="K83" s="52">
        <v>0</v>
      </c>
      <c r="L83" s="52">
        <v>0</v>
      </c>
      <c r="M83" s="26"/>
    </row>
    <row r="84" spans="2:21">
      <c r="B84" s="20" t="s">
        <v>39</v>
      </c>
      <c r="C84" s="52">
        <v>0</v>
      </c>
      <c r="D84" s="52">
        <v>0</v>
      </c>
      <c r="E84" s="52">
        <v>0</v>
      </c>
      <c r="F84" s="52">
        <v>0</v>
      </c>
      <c r="G84" s="52">
        <v>12164</v>
      </c>
      <c r="I84" s="52">
        <v>0</v>
      </c>
      <c r="J84" s="52">
        <v>4510</v>
      </c>
      <c r="K84" s="52">
        <v>7985</v>
      </c>
      <c r="L84" s="52">
        <v>17933</v>
      </c>
      <c r="M84" s="26"/>
    </row>
    <row r="85" spans="2:21">
      <c r="B85" s="20" t="s">
        <v>48</v>
      </c>
      <c r="C85" s="52">
        <v>0</v>
      </c>
      <c r="D85" s="52">
        <v>0</v>
      </c>
      <c r="E85" s="52">
        <v>0</v>
      </c>
      <c r="F85" s="52">
        <v>0</v>
      </c>
      <c r="G85" s="52">
        <v>10111</v>
      </c>
      <c r="I85" s="52">
        <v>0</v>
      </c>
      <c r="J85" s="52">
        <v>2473</v>
      </c>
      <c r="K85" s="52">
        <v>2136</v>
      </c>
      <c r="L85" s="52">
        <v>20599</v>
      </c>
      <c r="M85" s="26"/>
      <c r="T85" s="26"/>
      <c r="U85" s="26"/>
    </row>
    <row r="86" spans="2:21">
      <c r="C86" s="53"/>
      <c r="D86" s="53"/>
      <c r="E86" s="53"/>
      <c r="F86" s="53"/>
      <c r="G86" s="53"/>
      <c r="I86" s="53"/>
      <c r="J86" s="53"/>
      <c r="K86" s="53"/>
      <c r="L86" s="53"/>
      <c r="M86" s="26"/>
      <c r="T86" s="26"/>
      <c r="U86" s="26"/>
    </row>
    <row r="87" spans="2:21">
      <c r="B87" s="66" t="s">
        <v>49</v>
      </c>
      <c r="C87" s="70">
        <v>1578112</v>
      </c>
      <c r="D87" s="70">
        <v>1675100</v>
      </c>
      <c r="E87" s="70">
        <v>1142450</v>
      </c>
      <c r="F87" s="70">
        <v>1055356</v>
      </c>
      <c r="G87" s="70">
        <v>1230687.26819</v>
      </c>
      <c r="I87" s="70">
        <v>1075644</v>
      </c>
      <c r="J87" s="70">
        <v>1086481</v>
      </c>
      <c r="K87" s="70">
        <v>1188550</v>
      </c>
      <c r="L87" s="70">
        <v>1274369.3088830221</v>
      </c>
      <c r="M87" s="26"/>
      <c r="T87" s="26"/>
      <c r="U87" s="26"/>
    </row>
    <row r="88" spans="2:21">
      <c r="B88" s="25" t="s">
        <v>27</v>
      </c>
      <c r="C88" s="54">
        <v>90177</v>
      </c>
      <c r="D88" s="54">
        <v>127395</v>
      </c>
      <c r="E88" s="54">
        <v>98849</v>
      </c>
      <c r="F88" s="54">
        <v>76486</v>
      </c>
      <c r="G88" s="54">
        <f>SUM(G89:G94)</f>
        <v>142438</v>
      </c>
      <c r="I88" s="54">
        <v>87988</v>
      </c>
      <c r="J88" s="54">
        <v>93523</v>
      </c>
      <c r="K88" s="54">
        <v>134361</v>
      </c>
      <c r="L88" s="54">
        <v>185544</v>
      </c>
      <c r="M88" s="26"/>
      <c r="T88" s="26"/>
      <c r="U88" s="26"/>
    </row>
    <row r="89" spans="2:21">
      <c r="B89" s="20" t="s">
        <v>50</v>
      </c>
      <c r="C89" s="52">
        <v>9581</v>
      </c>
      <c r="D89" s="52">
        <v>11374</v>
      </c>
      <c r="E89" s="52">
        <v>8287</v>
      </c>
      <c r="F89" s="52">
        <v>5531</v>
      </c>
      <c r="G89" s="52">
        <v>21075</v>
      </c>
      <c r="I89" s="52">
        <v>13946</v>
      </c>
      <c r="J89" s="52">
        <v>13226</v>
      </c>
      <c r="K89" s="52">
        <v>21204</v>
      </c>
      <c r="L89" s="52">
        <v>21313.568380000001</v>
      </c>
      <c r="M89" s="26"/>
      <c r="T89" s="26"/>
      <c r="U89" s="26"/>
    </row>
    <row r="90" spans="2:21">
      <c r="B90" s="20" t="s">
        <v>51</v>
      </c>
      <c r="C90" s="52">
        <v>67978</v>
      </c>
      <c r="D90" s="52">
        <v>104711</v>
      </c>
      <c r="E90" s="52">
        <v>81682</v>
      </c>
      <c r="F90" s="52">
        <v>62690</v>
      </c>
      <c r="G90" s="52">
        <v>107685</v>
      </c>
      <c r="I90" s="52">
        <v>66850</v>
      </c>
      <c r="J90" s="52">
        <v>68188</v>
      </c>
      <c r="K90" s="52">
        <v>97665</v>
      </c>
      <c r="L90" s="52">
        <v>134881</v>
      </c>
      <c r="M90" s="26"/>
      <c r="T90" s="26"/>
      <c r="U90" s="26"/>
    </row>
    <row r="91" spans="2:21">
      <c r="B91" s="20" t="s">
        <v>52</v>
      </c>
      <c r="C91" s="52">
        <v>12034.8</v>
      </c>
      <c r="D91" s="52">
        <v>11030</v>
      </c>
      <c r="E91" s="52">
        <v>8766</v>
      </c>
      <c r="F91" s="52">
        <v>7724</v>
      </c>
      <c r="G91" s="52">
        <v>9364</v>
      </c>
      <c r="I91" s="52">
        <v>6439</v>
      </c>
      <c r="J91" s="52">
        <v>8865</v>
      </c>
      <c r="K91" s="52">
        <v>11116</v>
      </c>
      <c r="L91" s="52">
        <v>15825</v>
      </c>
      <c r="M91" s="26"/>
      <c r="T91" s="26"/>
      <c r="U91" s="26"/>
    </row>
    <row r="92" spans="2:21">
      <c r="B92" s="20" t="s">
        <v>53</v>
      </c>
      <c r="C92" s="52">
        <v>332.6</v>
      </c>
      <c r="D92" s="52">
        <v>280</v>
      </c>
      <c r="E92" s="52">
        <v>114</v>
      </c>
      <c r="F92" s="52">
        <v>541</v>
      </c>
      <c r="G92" s="52">
        <v>2061</v>
      </c>
      <c r="I92" s="52">
        <v>692</v>
      </c>
      <c r="J92" s="52">
        <v>1314</v>
      </c>
      <c r="K92" s="52">
        <v>2418</v>
      </c>
      <c r="L92" s="52">
        <v>4050</v>
      </c>
      <c r="M92" s="26"/>
      <c r="T92" s="26"/>
      <c r="U92" s="26"/>
    </row>
    <row r="93" spans="2:21">
      <c r="B93" s="20" t="s">
        <v>34</v>
      </c>
      <c r="C93" s="52">
        <v>250.6</v>
      </c>
      <c r="D93" s="52" t="s">
        <v>44</v>
      </c>
      <c r="E93" s="52">
        <v>0</v>
      </c>
      <c r="F93" s="52">
        <v>0</v>
      </c>
      <c r="G93" s="52">
        <v>801</v>
      </c>
      <c r="I93" s="52">
        <v>60</v>
      </c>
      <c r="J93" s="52">
        <v>605</v>
      </c>
      <c r="K93" s="52">
        <v>606</v>
      </c>
      <c r="L93" s="52">
        <v>5029</v>
      </c>
      <c r="M93" s="26"/>
      <c r="T93" s="26"/>
      <c r="U93" s="26"/>
    </row>
    <row r="94" spans="2:21">
      <c r="B94" s="20" t="s">
        <v>54</v>
      </c>
      <c r="C94" s="52" t="s">
        <v>44</v>
      </c>
      <c r="D94" s="52" t="s">
        <v>44</v>
      </c>
      <c r="E94" s="52" t="s">
        <v>44</v>
      </c>
      <c r="F94" s="52" t="s">
        <v>44</v>
      </c>
      <c r="G94" s="52">
        <v>1452</v>
      </c>
      <c r="I94" s="52">
        <v>0</v>
      </c>
      <c r="J94" s="52">
        <v>1325</v>
      </c>
      <c r="K94" s="52">
        <v>1352</v>
      </c>
      <c r="L94" s="52">
        <v>3841</v>
      </c>
      <c r="M94" s="26"/>
      <c r="T94" s="26"/>
      <c r="U94" s="26"/>
    </row>
    <row r="95" spans="2:21">
      <c r="B95" s="20" t="s">
        <v>55</v>
      </c>
      <c r="C95" s="29" t="s">
        <v>44</v>
      </c>
      <c r="D95" s="29" t="s">
        <v>44</v>
      </c>
      <c r="E95" s="52" t="s">
        <v>44</v>
      </c>
      <c r="F95" s="52" t="s">
        <v>44</v>
      </c>
      <c r="G95" s="29" t="s">
        <v>44</v>
      </c>
      <c r="H95" s="29"/>
      <c r="I95" s="52" t="s">
        <v>44</v>
      </c>
      <c r="J95" s="52" t="s">
        <v>44</v>
      </c>
      <c r="K95" s="52" t="s">
        <v>44</v>
      </c>
      <c r="L95" s="52">
        <v>604.43161999999995</v>
      </c>
      <c r="M95" s="26"/>
      <c r="T95" s="26"/>
      <c r="U95" s="26"/>
    </row>
    <row r="96" spans="2:21">
      <c r="C96" s="52"/>
      <c r="D96" s="52"/>
      <c r="E96" s="52"/>
      <c r="F96" s="52"/>
      <c r="G96" s="52"/>
      <c r="I96" s="52"/>
      <c r="J96" s="52"/>
      <c r="K96" s="52"/>
      <c r="L96" s="52"/>
      <c r="M96" s="26"/>
      <c r="T96" s="26"/>
      <c r="U96" s="26"/>
    </row>
    <row r="97" spans="2:21">
      <c r="B97" s="25" t="s">
        <v>40</v>
      </c>
      <c r="C97" s="54">
        <v>947677</v>
      </c>
      <c r="D97" s="54">
        <v>954275</v>
      </c>
      <c r="E97" s="54">
        <v>836153</v>
      </c>
      <c r="F97" s="54">
        <v>747387</v>
      </c>
      <c r="G97" s="54">
        <f>SUM(G98:G102)</f>
        <v>784157.26818999997</v>
      </c>
      <c r="I97" s="54">
        <v>760471</v>
      </c>
      <c r="J97" s="54">
        <v>741180</v>
      </c>
      <c r="K97" s="54">
        <v>766634</v>
      </c>
      <c r="L97" s="54">
        <v>774171.30888302205</v>
      </c>
      <c r="M97" s="26"/>
      <c r="T97" s="26"/>
      <c r="U97" s="26"/>
    </row>
    <row r="98" spans="2:21">
      <c r="B98" s="20" t="s">
        <v>50</v>
      </c>
      <c r="C98" s="52">
        <v>1363</v>
      </c>
      <c r="D98" s="52">
        <v>443</v>
      </c>
      <c r="E98" s="52">
        <v>3</v>
      </c>
      <c r="F98" s="52">
        <v>5</v>
      </c>
      <c r="G98" s="52">
        <v>2</v>
      </c>
      <c r="I98" s="52">
        <v>5</v>
      </c>
      <c r="J98" s="52">
        <v>2</v>
      </c>
      <c r="K98" s="52">
        <v>2</v>
      </c>
      <c r="L98" s="52">
        <v>2</v>
      </c>
      <c r="M98" s="26"/>
      <c r="T98" s="26"/>
      <c r="U98" s="26"/>
    </row>
    <row r="99" spans="2:21">
      <c r="B99" s="20" t="s">
        <v>51</v>
      </c>
      <c r="C99" s="52">
        <v>876389.2</v>
      </c>
      <c r="D99" s="52">
        <v>897398</v>
      </c>
      <c r="E99" s="52">
        <v>819582</v>
      </c>
      <c r="F99" s="52">
        <v>725641</v>
      </c>
      <c r="G99" s="52">
        <v>749478</v>
      </c>
      <c r="I99" s="52">
        <v>732157</v>
      </c>
      <c r="J99" s="52">
        <v>712430</v>
      </c>
      <c r="K99" s="52">
        <v>734831</v>
      </c>
      <c r="L99" s="52">
        <v>725808</v>
      </c>
      <c r="M99" s="26"/>
      <c r="T99" s="26"/>
      <c r="U99" s="26"/>
    </row>
    <row r="100" spans="2:21">
      <c r="B100" s="20" t="s">
        <v>56</v>
      </c>
      <c r="C100" s="52">
        <v>10140.4</v>
      </c>
      <c r="D100" s="52">
        <v>10568</v>
      </c>
      <c r="E100" s="52">
        <v>6613</v>
      </c>
      <c r="F100" s="52">
        <v>5520</v>
      </c>
      <c r="G100" s="52">
        <v>5674</v>
      </c>
      <c r="I100" s="52">
        <v>5035</v>
      </c>
      <c r="J100" s="52">
        <v>6132</v>
      </c>
      <c r="K100" s="52">
        <v>6495</v>
      </c>
      <c r="L100" s="52">
        <v>6683</v>
      </c>
      <c r="M100" s="26"/>
      <c r="O100" s="61"/>
      <c r="T100" s="26"/>
      <c r="U100" s="26"/>
    </row>
    <row r="101" spans="2:21">
      <c r="B101" s="20" t="s">
        <v>43</v>
      </c>
      <c r="C101" s="52">
        <v>59784.4</v>
      </c>
      <c r="D101" s="52">
        <v>45866</v>
      </c>
      <c r="E101" s="52">
        <v>9955</v>
      </c>
      <c r="F101" s="52">
        <v>16221</v>
      </c>
      <c r="G101" s="52">
        <v>21537.268190000003</v>
      </c>
      <c r="I101" s="52">
        <v>23274</v>
      </c>
      <c r="J101" s="52">
        <v>21340</v>
      </c>
      <c r="K101" s="52">
        <v>24405</v>
      </c>
      <c r="L101" s="52">
        <v>25835.308883022077</v>
      </c>
      <c r="M101" s="26"/>
      <c r="T101" s="26"/>
      <c r="U101" s="26"/>
    </row>
    <row r="102" spans="2:21">
      <c r="B102" s="20" t="s">
        <v>54</v>
      </c>
      <c r="C102" s="52" t="s">
        <v>44</v>
      </c>
      <c r="D102" s="52" t="s">
        <v>44</v>
      </c>
      <c r="E102" s="52" t="s">
        <v>44</v>
      </c>
      <c r="F102" s="52" t="s">
        <v>44</v>
      </c>
      <c r="G102" s="52">
        <v>7466</v>
      </c>
      <c r="I102" s="52">
        <v>0</v>
      </c>
      <c r="J102" s="52">
        <v>1276</v>
      </c>
      <c r="K102" s="52">
        <v>901</v>
      </c>
      <c r="L102" s="52">
        <v>15843</v>
      </c>
      <c r="M102" s="26"/>
      <c r="T102" s="26"/>
      <c r="U102" s="26"/>
    </row>
    <row r="103" spans="2:21">
      <c r="C103" s="53"/>
      <c r="D103" s="53"/>
      <c r="E103" s="53"/>
      <c r="F103" s="53"/>
      <c r="G103" s="53"/>
      <c r="I103" s="53"/>
      <c r="J103" s="53"/>
      <c r="K103" s="53"/>
      <c r="L103" s="53"/>
      <c r="M103" s="26"/>
      <c r="T103" s="26"/>
      <c r="U103" s="26"/>
    </row>
    <row r="104" spans="2:21">
      <c r="B104" s="25" t="s">
        <v>57</v>
      </c>
      <c r="C104" s="54">
        <v>540258</v>
      </c>
      <c r="D104" s="54">
        <v>593430</v>
      </c>
      <c r="E104" s="54">
        <v>207448</v>
      </c>
      <c r="F104" s="54">
        <v>231484</v>
      </c>
      <c r="G104" s="54">
        <v>304092</v>
      </c>
      <c r="I104" s="54">
        <v>227185</v>
      </c>
      <c r="J104" s="54">
        <v>251778</v>
      </c>
      <c r="K104" s="54">
        <v>287554</v>
      </c>
      <c r="L104" s="54">
        <v>314654</v>
      </c>
      <c r="M104" s="26"/>
      <c r="T104" s="26"/>
      <c r="U104" s="26"/>
    </row>
    <row r="105" spans="2:21">
      <c r="B105" s="20" t="s">
        <v>58</v>
      </c>
      <c r="C105" s="52">
        <v>488131</v>
      </c>
      <c r="D105" s="52">
        <v>488131</v>
      </c>
      <c r="E105" s="52">
        <v>293633</v>
      </c>
      <c r="F105" s="52">
        <v>293633</v>
      </c>
      <c r="G105" s="52">
        <v>336150</v>
      </c>
      <c r="I105" s="52">
        <v>293633</v>
      </c>
      <c r="J105" s="52">
        <v>293633</v>
      </c>
      <c r="K105" s="52">
        <v>336516</v>
      </c>
      <c r="L105" s="52">
        <v>336150</v>
      </c>
      <c r="M105" s="26"/>
      <c r="T105" s="26"/>
      <c r="U105" s="26"/>
    </row>
    <row r="106" spans="2:21">
      <c r="B106" s="20" t="s">
        <v>59</v>
      </c>
      <c r="C106" s="52">
        <v>81688.800000000003</v>
      </c>
      <c r="D106" s="52">
        <v>80970.8</v>
      </c>
      <c r="E106" s="52">
        <v>74081</v>
      </c>
      <c r="F106" s="52">
        <v>74081</v>
      </c>
      <c r="G106" s="52">
        <v>73163</v>
      </c>
      <c r="I106" s="52">
        <v>74081</v>
      </c>
      <c r="J106" s="52">
        <v>73163</v>
      </c>
      <c r="K106" s="52">
        <v>73163</v>
      </c>
      <c r="L106" s="52">
        <v>73163</v>
      </c>
      <c r="M106" s="26"/>
    </row>
    <row r="107" spans="2:21">
      <c r="B107" s="20" t="s">
        <v>60</v>
      </c>
      <c r="C107" s="52">
        <v>168285.6</v>
      </c>
      <c r="D107" s="52">
        <v>215312.6</v>
      </c>
      <c r="E107" s="52">
        <v>5912</v>
      </c>
      <c r="F107" s="52">
        <v>3058</v>
      </c>
      <c r="G107" s="52">
        <v>3106</v>
      </c>
      <c r="I107" s="52">
        <v>2398</v>
      </c>
      <c r="J107" s="52">
        <v>2989</v>
      </c>
      <c r="K107" s="52">
        <v>2258</v>
      </c>
      <c r="L107" s="52">
        <v>6796</v>
      </c>
      <c r="M107" s="26"/>
    </row>
    <row r="108" spans="2:21">
      <c r="B108" s="20" t="s">
        <v>61</v>
      </c>
      <c r="C108" s="52">
        <v>-197847.4</v>
      </c>
      <c r="D108" s="52">
        <v>-190984.4</v>
      </c>
      <c r="E108" s="52">
        <v>-166178</v>
      </c>
      <c r="F108" s="52">
        <v>-139288</v>
      </c>
      <c r="G108" s="52">
        <v>-108327</v>
      </c>
      <c r="I108" s="52">
        <v>-142927</v>
      </c>
      <c r="J108" s="52">
        <v>-118007</v>
      </c>
      <c r="K108" s="52">
        <v>-124383</v>
      </c>
      <c r="L108" s="52">
        <v>-101455</v>
      </c>
      <c r="M108" s="26"/>
    </row>
    <row r="109" spans="2:21">
      <c r="C109" s="53"/>
      <c r="D109" s="53"/>
      <c r="E109" s="53"/>
      <c r="F109" s="53"/>
      <c r="G109" s="53"/>
      <c r="I109" s="53"/>
      <c r="J109" s="53"/>
      <c r="K109" s="53"/>
      <c r="L109" s="53"/>
    </row>
    <row r="110" spans="2:21">
      <c r="B110" s="45" t="s">
        <v>65</v>
      </c>
      <c r="C110" s="53"/>
      <c r="D110" s="53"/>
      <c r="E110" s="53"/>
      <c r="F110" s="53"/>
      <c r="G110" s="53"/>
      <c r="I110" s="53"/>
      <c r="J110" s="53"/>
      <c r="K110" s="53"/>
      <c r="L110" s="53"/>
    </row>
    <row r="111" spans="2:21">
      <c r="B111" s="45" t="s">
        <v>66</v>
      </c>
      <c r="C111" s="53"/>
      <c r="D111" s="53"/>
      <c r="E111" s="53"/>
      <c r="F111" s="53"/>
      <c r="G111" s="53"/>
      <c r="I111" s="53"/>
      <c r="J111" s="53"/>
      <c r="K111" s="53"/>
      <c r="L111" s="53"/>
    </row>
    <row r="112" spans="2:21">
      <c r="C112" s="53"/>
      <c r="D112" s="53"/>
      <c r="E112" s="53"/>
      <c r="F112" s="53"/>
      <c r="G112" s="53"/>
      <c r="I112" s="53"/>
      <c r="J112" s="53"/>
      <c r="K112" s="53"/>
      <c r="L112" s="53"/>
    </row>
    <row r="113" spans="3:12">
      <c r="C113" s="53"/>
      <c r="D113" s="53"/>
      <c r="E113" s="53"/>
      <c r="F113" s="53"/>
      <c r="G113" s="53"/>
      <c r="I113" s="53"/>
      <c r="J113" s="53"/>
      <c r="K113" s="53"/>
      <c r="L113" s="53"/>
    </row>
    <row r="114" spans="3:12">
      <c r="C114" s="53"/>
      <c r="D114" s="53"/>
      <c r="E114" s="53"/>
      <c r="F114" s="53"/>
      <c r="G114" s="53"/>
      <c r="I114" s="53"/>
      <c r="J114" s="53"/>
      <c r="K114" s="53"/>
      <c r="L114" s="53"/>
    </row>
    <row r="115" spans="3:12">
      <c r="C115" s="53"/>
      <c r="D115" s="53"/>
      <c r="E115" s="53"/>
      <c r="F115" s="53"/>
      <c r="G115" s="53"/>
      <c r="I115" s="53"/>
      <c r="J115" s="53"/>
      <c r="K115" s="53"/>
      <c r="L115" s="53"/>
    </row>
    <row r="116" spans="3:12">
      <c r="C116" s="53"/>
      <c r="D116" s="53"/>
      <c r="E116" s="53"/>
      <c r="F116" s="53"/>
      <c r="G116" s="53"/>
      <c r="I116" s="53"/>
      <c r="J116" s="53"/>
      <c r="K116" s="53"/>
      <c r="L116" s="53"/>
    </row>
    <row r="117" spans="3:12">
      <c r="C117" s="53"/>
      <c r="D117" s="53"/>
      <c r="E117" s="53"/>
      <c r="F117" s="53"/>
      <c r="G117" s="53"/>
      <c r="I117" s="53"/>
      <c r="J117" s="53"/>
      <c r="K117" s="53"/>
      <c r="L117" s="53"/>
    </row>
    <row r="118" spans="3:12">
      <c r="C118" s="53"/>
      <c r="D118" s="53"/>
      <c r="E118" s="53"/>
      <c r="F118" s="53"/>
      <c r="G118" s="53"/>
      <c r="I118" s="53"/>
      <c r="J118" s="53"/>
      <c r="K118" s="53"/>
      <c r="L118" s="53"/>
    </row>
    <row r="119" spans="3:12">
      <c r="C119" s="53"/>
      <c r="D119" s="53"/>
      <c r="E119" s="53"/>
      <c r="F119" s="53"/>
      <c r="G119" s="53"/>
      <c r="I119" s="53"/>
      <c r="J119" s="53"/>
      <c r="K119" s="53"/>
      <c r="L119" s="53"/>
    </row>
    <row r="120" spans="3:12">
      <c r="C120" s="53"/>
      <c r="D120" s="53"/>
      <c r="E120" s="53"/>
      <c r="F120" s="53"/>
      <c r="G120" s="53"/>
      <c r="I120" s="53"/>
      <c r="J120" s="53"/>
      <c r="K120" s="53"/>
      <c r="L120" s="53"/>
    </row>
    <row r="121" spans="3:12">
      <c r="C121" s="53"/>
      <c r="D121" s="53"/>
      <c r="E121" s="53"/>
      <c r="F121" s="53"/>
      <c r="G121" s="53"/>
      <c r="I121" s="53"/>
      <c r="J121" s="53"/>
      <c r="K121" s="53"/>
      <c r="L121" s="53"/>
    </row>
    <row r="122" spans="3:12">
      <c r="C122" s="53"/>
      <c r="D122" s="53"/>
      <c r="E122" s="53"/>
      <c r="F122" s="53"/>
      <c r="G122" s="53"/>
      <c r="I122" s="53"/>
      <c r="J122" s="53"/>
      <c r="K122" s="53"/>
      <c r="L122" s="53"/>
    </row>
    <row r="123" spans="3:12">
      <c r="C123" s="53"/>
      <c r="D123" s="53"/>
      <c r="E123" s="53"/>
      <c r="F123" s="53"/>
      <c r="G123" s="53"/>
      <c r="I123" s="53"/>
      <c r="J123" s="53"/>
      <c r="K123" s="53"/>
      <c r="L123" s="53"/>
    </row>
    <row r="124" spans="3:12">
      <c r="C124" s="53"/>
      <c r="D124" s="53"/>
      <c r="E124" s="53"/>
      <c r="F124" s="53"/>
      <c r="G124" s="53"/>
      <c r="I124" s="53"/>
      <c r="J124" s="53"/>
      <c r="K124" s="53"/>
      <c r="L124" s="53"/>
    </row>
    <row r="125" spans="3:12">
      <c r="C125" s="53"/>
      <c r="D125" s="53"/>
      <c r="E125" s="53"/>
      <c r="F125" s="53"/>
      <c r="G125" s="53"/>
      <c r="I125" s="53"/>
      <c r="J125" s="53"/>
      <c r="K125" s="53"/>
      <c r="L125" s="53"/>
    </row>
    <row r="126" spans="3:12">
      <c r="C126" s="53"/>
      <c r="D126" s="53"/>
      <c r="E126" s="53"/>
      <c r="F126" s="53"/>
      <c r="G126" s="53"/>
      <c r="I126" s="53"/>
      <c r="J126" s="53"/>
      <c r="K126" s="53"/>
      <c r="L126" s="53"/>
    </row>
    <row r="127" spans="3:12">
      <c r="C127" s="53"/>
      <c r="D127" s="53"/>
      <c r="E127" s="53"/>
      <c r="F127" s="53"/>
      <c r="G127" s="53"/>
      <c r="I127" s="53"/>
      <c r="J127" s="53"/>
      <c r="K127" s="53"/>
      <c r="L127" s="53"/>
    </row>
    <row r="128" spans="3:12">
      <c r="C128" s="53"/>
      <c r="D128" s="53"/>
      <c r="E128" s="53"/>
      <c r="F128" s="53"/>
      <c r="G128" s="53"/>
      <c r="I128" s="53"/>
      <c r="J128" s="53"/>
      <c r="K128" s="53"/>
      <c r="L128" s="53"/>
    </row>
    <row r="129" spans="2:12">
      <c r="C129" s="53"/>
      <c r="D129" s="53"/>
      <c r="E129" s="53"/>
      <c r="F129" s="53"/>
      <c r="G129" s="53"/>
      <c r="I129" s="53"/>
      <c r="J129" s="53"/>
      <c r="K129" s="53"/>
      <c r="L129" s="53"/>
    </row>
    <row r="130" spans="2:12">
      <c r="C130" s="53"/>
      <c r="D130" s="53"/>
      <c r="E130" s="53"/>
      <c r="F130" s="53"/>
      <c r="G130" s="53"/>
      <c r="I130" s="53"/>
      <c r="J130" s="53"/>
      <c r="K130" s="53"/>
      <c r="L130" s="53"/>
    </row>
    <row r="131" spans="2:12">
      <c r="C131" s="53"/>
      <c r="D131" s="53"/>
      <c r="E131" s="53"/>
      <c r="F131" s="53"/>
      <c r="G131" s="53"/>
      <c r="I131" s="53"/>
      <c r="J131" s="53"/>
      <c r="K131" s="53"/>
      <c r="L131" s="53"/>
    </row>
    <row r="132" spans="2:12">
      <c r="C132" s="53"/>
      <c r="D132" s="53"/>
      <c r="E132" s="53"/>
      <c r="F132" s="53"/>
      <c r="G132" s="53"/>
      <c r="I132" s="31"/>
      <c r="J132" s="31"/>
      <c r="K132" s="31"/>
      <c r="L132" s="31"/>
    </row>
    <row r="133" spans="2:12">
      <c r="C133" s="53"/>
      <c r="D133" s="53"/>
      <c r="E133" s="53"/>
      <c r="F133" s="53"/>
      <c r="G133" s="53"/>
      <c r="I133" s="31"/>
      <c r="J133" s="31"/>
      <c r="K133" s="31"/>
      <c r="L133" s="31"/>
    </row>
    <row r="134" spans="2:12">
      <c r="C134" s="53"/>
      <c r="D134" s="53"/>
      <c r="E134" s="53"/>
      <c r="F134" s="53"/>
      <c r="G134" s="53"/>
      <c r="I134" s="31"/>
      <c r="J134" s="31"/>
      <c r="K134" s="31"/>
      <c r="L134" s="31"/>
    </row>
    <row r="135" spans="2:12">
      <c r="C135" s="31"/>
      <c r="D135" s="31"/>
      <c r="E135" s="31"/>
      <c r="F135" s="31"/>
      <c r="G135" s="31"/>
      <c r="I135" s="33"/>
      <c r="J135" s="33"/>
      <c r="K135" s="33"/>
      <c r="L135" s="33"/>
    </row>
    <row r="136" spans="2:12">
      <c r="C136" s="31"/>
      <c r="D136" s="31"/>
      <c r="E136" s="31"/>
      <c r="F136" s="31"/>
      <c r="G136" s="31"/>
      <c r="I136" s="31"/>
      <c r="J136" s="31"/>
      <c r="K136" s="31"/>
      <c r="L136" s="31"/>
    </row>
    <row r="137" spans="2:12">
      <c r="C137" s="31"/>
      <c r="D137" s="31"/>
      <c r="E137" s="31"/>
      <c r="F137" s="31"/>
      <c r="G137" s="31"/>
      <c r="I137" s="31"/>
      <c r="J137" s="31"/>
      <c r="K137" s="31"/>
      <c r="L137" s="31"/>
    </row>
    <row r="138" spans="2:12">
      <c r="B138" s="27"/>
      <c r="C138" s="31"/>
      <c r="D138" s="31"/>
      <c r="E138" s="33"/>
      <c r="F138" s="33"/>
      <c r="G138" s="33"/>
      <c r="I138" s="31"/>
      <c r="J138" s="31"/>
      <c r="K138" s="31"/>
      <c r="L138" s="31"/>
    </row>
    <row r="139" spans="2:12">
      <c r="C139" s="31"/>
      <c r="D139" s="31"/>
      <c r="E139" s="31"/>
      <c r="F139" s="31"/>
      <c r="G139" s="31"/>
      <c r="I139" s="29"/>
      <c r="J139" s="29"/>
      <c r="K139" s="29"/>
      <c r="L139" s="29"/>
    </row>
    <row r="140" spans="2:12">
      <c r="C140" s="31"/>
      <c r="D140" s="31"/>
      <c r="E140" s="31"/>
      <c r="F140" s="31"/>
      <c r="G140" s="31"/>
      <c r="I140" s="31"/>
      <c r="J140" s="31"/>
      <c r="K140" s="31"/>
      <c r="L140" s="31"/>
    </row>
    <row r="141" spans="2:12">
      <c r="C141" s="31"/>
      <c r="D141" s="31"/>
      <c r="E141" s="31"/>
      <c r="F141" s="31"/>
      <c r="G141" s="31"/>
      <c r="I141" s="31"/>
      <c r="J141" s="31"/>
      <c r="K141" s="31"/>
      <c r="L141" s="31"/>
    </row>
    <row r="142" spans="2:12">
      <c r="C142" s="31"/>
      <c r="D142" s="31"/>
      <c r="E142" s="29"/>
      <c r="F142" s="29"/>
      <c r="G142" s="29"/>
      <c r="I142" s="31"/>
      <c r="J142" s="31"/>
      <c r="K142" s="31"/>
      <c r="L142" s="31"/>
    </row>
    <row r="143" spans="2:12">
      <c r="C143" s="31"/>
      <c r="D143" s="31"/>
      <c r="E143" s="31"/>
      <c r="F143" s="31"/>
      <c r="G143" s="31"/>
      <c r="I143" s="31"/>
      <c r="J143" s="31"/>
      <c r="K143" s="31"/>
      <c r="L143" s="31"/>
    </row>
    <row r="144" spans="2:12">
      <c r="C144" s="31"/>
      <c r="D144" s="31"/>
      <c r="E144" s="31"/>
      <c r="F144" s="31"/>
      <c r="G144" s="31"/>
      <c r="I144" s="31"/>
      <c r="J144" s="31"/>
      <c r="K144" s="31"/>
      <c r="L144" s="31"/>
    </row>
    <row r="145" spans="3:12">
      <c r="C145" s="31"/>
      <c r="D145" s="31"/>
      <c r="E145" s="31"/>
      <c r="F145" s="31"/>
      <c r="G145" s="31"/>
      <c r="I145" s="31"/>
      <c r="J145" s="31"/>
      <c r="K145" s="31"/>
      <c r="L145" s="31"/>
    </row>
    <row r="146" spans="3:12">
      <c r="C146" s="31"/>
      <c r="D146" s="31"/>
      <c r="E146" s="31"/>
      <c r="F146" s="31"/>
      <c r="G146" s="31"/>
      <c r="I146" s="31"/>
      <c r="J146" s="31"/>
      <c r="K146" s="31"/>
      <c r="L146" s="31"/>
    </row>
    <row r="147" spans="3:12">
      <c r="C147" s="31"/>
      <c r="D147" s="31"/>
      <c r="E147" s="31"/>
      <c r="F147" s="31"/>
      <c r="G147" s="31"/>
      <c r="I147" s="31"/>
      <c r="J147" s="31"/>
      <c r="K147" s="31"/>
      <c r="L147" s="31"/>
    </row>
    <row r="148" spans="3:12">
      <c r="C148" s="31"/>
      <c r="D148" s="31"/>
      <c r="E148" s="31"/>
      <c r="F148" s="31"/>
      <c r="G148" s="31"/>
      <c r="I148" s="31"/>
      <c r="J148" s="31"/>
      <c r="K148" s="31"/>
      <c r="L148" s="31"/>
    </row>
    <row r="149" spans="3:12">
      <c r="C149" s="31"/>
      <c r="D149" s="31"/>
      <c r="E149" s="31"/>
      <c r="F149" s="31"/>
      <c r="G149" s="31"/>
    </row>
    <row r="150" spans="3:12">
      <c r="C150" s="31"/>
      <c r="D150" s="31"/>
      <c r="E150" s="31"/>
      <c r="F150" s="31"/>
      <c r="G150" s="31"/>
    </row>
    <row r="151" spans="3:12">
      <c r="C151" s="31"/>
      <c r="D151" s="31"/>
      <c r="E151" s="31"/>
      <c r="F151" s="31"/>
      <c r="G151" s="31"/>
    </row>
  </sheetData>
  <mergeCells count="2">
    <mergeCell ref="C4:G4"/>
    <mergeCell ref="I4:K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58:K58 C58:F5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93786-9D75-4CE9-981E-069DC2AEF90B}">
  <dimension ref="B1:Z59"/>
  <sheetViews>
    <sheetView showGridLines="0" zoomScale="59" zoomScaleNormal="59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10" sqref="G10"/>
    </sheetView>
  </sheetViews>
  <sheetFormatPr defaultColWidth="9.109375" defaultRowHeight="20.399999999999999"/>
  <cols>
    <col min="1" max="1" width="1" style="20" customWidth="1"/>
    <col min="2" max="2" width="89.6640625" style="20" customWidth="1"/>
    <col min="3" max="4" width="21" style="21" bestFit="1" customWidth="1"/>
    <col min="5" max="5" width="20.109375" style="21" customWidth="1"/>
    <col min="6" max="7" width="23" style="21" customWidth="1"/>
    <col min="8" max="8" width="10.33203125" style="20" customWidth="1"/>
    <col min="9" max="17" width="27" style="21" customWidth="1"/>
    <col min="18" max="19" width="10.33203125" style="21" customWidth="1"/>
    <col min="20" max="20" width="17.33203125" style="20" bestFit="1" customWidth="1"/>
    <col min="21" max="16384" width="9.109375" style="20"/>
  </cols>
  <sheetData>
    <row r="1" spans="2:20" ht="55.5" customHeight="1"/>
    <row r="2" spans="2:20">
      <c r="B2" s="18" t="s">
        <v>67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2:20">
      <c r="B3" s="45" t="s">
        <v>68</v>
      </c>
    </row>
    <row r="4" spans="2:20" ht="45.75" customHeight="1">
      <c r="C4" s="93"/>
      <c r="D4" s="93"/>
      <c r="E4" s="93"/>
      <c r="F4" s="93"/>
      <c r="G4" s="93"/>
      <c r="H4" s="35"/>
      <c r="I4" s="94"/>
      <c r="J4" s="94"/>
      <c r="K4" s="94"/>
      <c r="L4" s="94"/>
      <c r="M4" s="94"/>
      <c r="N4" s="94"/>
      <c r="O4" s="94"/>
      <c r="P4" s="94"/>
      <c r="Q4" s="86"/>
      <c r="R4" s="77"/>
      <c r="S4" s="77"/>
    </row>
    <row r="5" spans="2:20">
      <c r="B5" s="18"/>
      <c r="C5" s="19">
        <v>2017</v>
      </c>
      <c r="D5" s="19">
        <v>2018</v>
      </c>
      <c r="E5" s="19">
        <v>2019</v>
      </c>
      <c r="F5" s="19">
        <v>2020</v>
      </c>
      <c r="G5" s="19">
        <v>2021</v>
      </c>
      <c r="I5" s="19" t="s">
        <v>69</v>
      </c>
      <c r="J5" s="19" t="s">
        <v>70</v>
      </c>
      <c r="K5" s="19" t="s">
        <v>71</v>
      </c>
      <c r="L5" s="57" t="s">
        <v>72</v>
      </c>
      <c r="M5" s="19" t="s">
        <v>73</v>
      </c>
      <c r="N5" s="19" t="s">
        <v>74</v>
      </c>
      <c r="O5" s="19" t="s">
        <v>75</v>
      </c>
      <c r="P5" s="57" t="s">
        <v>76</v>
      </c>
      <c r="Q5" s="57" t="s">
        <v>77</v>
      </c>
      <c r="R5" s="20"/>
      <c r="S5" s="20"/>
    </row>
    <row r="6" spans="2:20">
      <c r="T6" s="34"/>
    </row>
    <row r="7" spans="2:20">
      <c r="B7" s="20" t="s">
        <v>78</v>
      </c>
      <c r="C7" s="29">
        <v>569757</v>
      </c>
      <c r="D7" s="29">
        <v>853593</v>
      </c>
      <c r="E7" s="29">
        <v>1109344</v>
      </c>
      <c r="F7" s="52">
        <v>1315888</v>
      </c>
      <c r="G7" s="52">
        <v>1410454.1166790002</v>
      </c>
      <c r="I7" s="52">
        <v>322752</v>
      </c>
      <c r="J7" s="52">
        <v>346539</v>
      </c>
      <c r="K7" s="52">
        <v>332175</v>
      </c>
      <c r="L7" s="21">
        <v>314422</v>
      </c>
      <c r="M7" s="52">
        <v>315001</v>
      </c>
      <c r="N7" s="52">
        <v>321805</v>
      </c>
      <c r="O7" s="52">
        <v>372532</v>
      </c>
      <c r="P7" s="52">
        <v>401116</v>
      </c>
      <c r="Q7" s="52">
        <v>427726</v>
      </c>
      <c r="R7" s="52"/>
      <c r="S7" s="52"/>
      <c r="T7" s="26"/>
    </row>
    <row r="8" spans="2:20">
      <c r="B8" s="20" t="s">
        <v>79</v>
      </c>
      <c r="C8" s="29">
        <v>-375643</v>
      </c>
      <c r="D8" s="29">
        <v>-463782</v>
      </c>
      <c r="E8" s="29">
        <v>-551625</v>
      </c>
      <c r="F8" s="52">
        <v>-663956</v>
      </c>
      <c r="G8" s="52">
        <v>-850801.35009207716</v>
      </c>
      <c r="I8" s="52">
        <v>-154771</v>
      </c>
      <c r="J8" s="52">
        <v>-164439</v>
      </c>
      <c r="K8" s="52">
        <v>-178170</v>
      </c>
      <c r="L8" s="21">
        <v>-166576</v>
      </c>
      <c r="M8" s="52">
        <v>-171243</v>
      </c>
      <c r="N8" s="52">
        <v>-153916</v>
      </c>
      <c r="O8" s="52">
        <v>-247632</v>
      </c>
      <c r="P8" s="52">
        <v>-278010</v>
      </c>
      <c r="Q8" s="52">
        <v>-328782.02056999999</v>
      </c>
      <c r="R8" s="52"/>
      <c r="S8" s="52"/>
      <c r="T8" s="26"/>
    </row>
    <row r="9" spans="2:20">
      <c r="C9" s="29"/>
      <c r="D9" s="29"/>
      <c r="E9" s="29"/>
      <c r="F9" s="52"/>
      <c r="G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26"/>
    </row>
    <row r="10" spans="2:20">
      <c r="B10" s="37" t="s">
        <v>80</v>
      </c>
      <c r="C10" s="42">
        <v>194114</v>
      </c>
      <c r="D10" s="42">
        <v>389811</v>
      </c>
      <c r="E10" s="42">
        <v>557719</v>
      </c>
      <c r="F10" s="55">
        <v>651932</v>
      </c>
      <c r="G10" s="55">
        <v>559653</v>
      </c>
      <c r="I10" s="55">
        <v>167981</v>
      </c>
      <c r="J10" s="55">
        <v>182100</v>
      </c>
      <c r="K10" s="55">
        <v>154005</v>
      </c>
      <c r="L10" s="55">
        <v>147846</v>
      </c>
      <c r="M10" s="55">
        <v>143758</v>
      </c>
      <c r="N10" s="55">
        <v>167889</v>
      </c>
      <c r="O10" s="55">
        <v>124900</v>
      </c>
      <c r="P10" s="55">
        <v>123106</v>
      </c>
      <c r="Q10" s="55">
        <v>98943.979430000007</v>
      </c>
      <c r="R10" s="75"/>
      <c r="S10" s="75"/>
      <c r="T10" s="26"/>
    </row>
    <row r="11" spans="2:20">
      <c r="C11" s="29"/>
      <c r="D11" s="29"/>
      <c r="E11" s="29"/>
      <c r="F11" s="52"/>
      <c r="G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26"/>
    </row>
    <row r="12" spans="2:20">
      <c r="B12" s="20" t="s">
        <v>81</v>
      </c>
      <c r="C12" s="29">
        <v>-76436</v>
      </c>
      <c r="D12" s="29">
        <v>-81281</v>
      </c>
      <c r="E12" s="29">
        <v>-103793</v>
      </c>
      <c r="F12" s="52">
        <v>-132634</v>
      </c>
      <c r="G12" s="52">
        <v>-179374.15953999991</v>
      </c>
      <c r="I12" s="52">
        <v>-27054</v>
      </c>
      <c r="J12" s="52">
        <v>-29048</v>
      </c>
      <c r="K12" s="52">
        <v>-34229</v>
      </c>
      <c r="L12" s="52">
        <v>-42303</v>
      </c>
      <c r="M12" s="52">
        <v>-38379</v>
      </c>
      <c r="N12" s="52">
        <v>-32959</v>
      </c>
      <c r="O12" s="52">
        <v>-46659</v>
      </c>
      <c r="P12" s="52">
        <v>-61377</v>
      </c>
      <c r="Q12" s="52">
        <v>-44711.979429999992</v>
      </c>
      <c r="R12" s="52"/>
      <c r="S12" s="52"/>
      <c r="T12" s="26"/>
    </row>
    <row r="13" spans="2:20">
      <c r="B13" s="20" t="s">
        <v>82</v>
      </c>
      <c r="C13" s="29" t="s">
        <v>44</v>
      </c>
      <c r="D13" s="29" t="s">
        <v>44</v>
      </c>
      <c r="E13" s="52">
        <v>-88854</v>
      </c>
      <c r="F13" s="52">
        <v>73657</v>
      </c>
      <c r="G13" s="52">
        <v>-21462</v>
      </c>
      <c r="I13" s="52">
        <v>0</v>
      </c>
      <c r="J13" s="52">
        <v>0</v>
      </c>
      <c r="K13" s="52">
        <v>0</v>
      </c>
      <c r="L13" s="52">
        <v>7852.3929999999964</v>
      </c>
      <c r="M13" s="52">
        <v>0</v>
      </c>
      <c r="N13" s="52">
        <v>0</v>
      </c>
      <c r="O13" s="52">
        <v>0</v>
      </c>
      <c r="P13" s="52">
        <v>-21462</v>
      </c>
      <c r="Q13" s="52">
        <v>0</v>
      </c>
      <c r="R13" s="52"/>
      <c r="S13" s="52"/>
      <c r="T13" s="26"/>
    </row>
    <row r="14" spans="2:20">
      <c r="B14" s="20" t="s">
        <v>83</v>
      </c>
      <c r="C14" s="29">
        <v>8963</v>
      </c>
      <c r="D14" s="29">
        <v>8876</v>
      </c>
      <c r="E14" s="52">
        <v>-14529</v>
      </c>
      <c r="F14" s="52">
        <v>-125913</v>
      </c>
      <c r="G14" s="52">
        <v>19849.135839999999</v>
      </c>
      <c r="I14" s="52">
        <v>-2306</v>
      </c>
      <c r="J14" s="52">
        <v>429</v>
      </c>
      <c r="K14" s="52">
        <v>2171</v>
      </c>
      <c r="L14" s="52">
        <v>-60398.392999999989</v>
      </c>
      <c r="M14" s="52">
        <v>3121</v>
      </c>
      <c r="N14" s="52">
        <v>18997</v>
      </c>
      <c r="O14" s="52">
        <v>4881</v>
      </c>
      <c r="P14" s="52">
        <v>-7148</v>
      </c>
      <c r="Q14" s="52">
        <v>-1949</v>
      </c>
      <c r="R14" s="52"/>
      <c r="S14" s="52"/>
      <c r="T14" s="26"/>
    </row>
    <row r="15" spans="2:20">
      <c r="C15" s="29"/>
      <c r="D15" s="29"/>
      <c r="E15" s="29"/>
      <c r="F15" s="52"/>
      <c r="G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26"/>
    </row>
    <row r="16" spans="2:20">
      <c r="B16" s="37" t="s">
        <v>84</v>
      </c>
      <c r="C16" s="42">
        <v>126641</v>
      </c>
      <c r="D16" s="42">
        <v>317406</v>
      </c>
      <c r="E16" s="42">
        <v>350543</v>
      </c>
      <c r="F16" s="55">
        <v>467042</v>
      </c>
      <c r="G16" s="55">
        <v>378665</v>
      </c>
      <c r="I16" s="55">
        <v>138621</v>
      </c>
      <c r="J16" s="55">
        <v>153481</v>
      </c>
      <c r="K16" s="55">
        <v>121947</v>
      </c>
      <c r="L16" s="55">
        <v>52997.000000000007</v>
      </c>
      <c r="M16" s="55">
        <v>108500</v>
      </c>
      <c r="N16" s="55">
        <v>153927</v>
      </c>
      <c r="O16" s="55">
        <v>83122</v>
      </c>
      <c r="P16" s="55">
        <v>33118.400000000001</v>
      </c>
      <c r="Q16" s="55">
        <v>52283.000000000015</v>
      </c>
      <c r="R16" s="75"/>
      <c r="S16" s="75"/>
      <c r="T16" s="26"/>
    </row>
    <row r="17" spans="2:20">
      <c r="C17" s="29"/>
      <c r="D17" s="29"/>
      <c r="E17" s="29"/>
      <c r="F17" s="52"/>
      <c r="G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6"/>
    </row>
    <row r="18" spans="2:20">
      <c r="B18" s="20" t="s">
        <v>85</v>
      </c>
      <c r="C18" s="29">
        <v>17003</v>
      </c>
      <c r="D18" s="29">
        <v>33543</v>
      </c>
      <c r="E18" s="29">
        <v>45988</v>
      </c>
      <c r="F18" s="52">
        <v>103552</v>
      </c>
      <c r="G18" s="52">
        <v>45880.165110000002</v>
      </c>
      <c r="I18" s="52">
        <v>53116</v>
      </c>
      <c r="J18" s="52">
        <v>17250</v>
      </c>
      <c r="K18" s="52">
        <v>25985</v>
      </c>
      <c r="L18" s="52">
        <v>7201</v>
      </c>
      <c r="M18" s="52">
        <v>15857</v>
      </c>
      <c r="N18" s="52">
        <v>6955</v>
      </c>
      <c r="O18" s="52">
        <v>15972</v>
      </c>
      <c r="P18" s="52">
        <v>7096</v>
      </c>
      <c r="Q18" s="52">
        <v>6319</v>
      </c>
      <c r="R18" s="52"/>
      <c r="S18" s="52"/>
      <c r="T18" s="26"/>
    </row>
    <row r="19" spans="2:20">
      <c r="B19" s="20" t="s">
        <v>86</v>
      </c>
      <c r="C19" s="31">
        <v>-130520</v>
      </c>
      <c r="D19" s="31">
        <v>-198739</v>
      </c>
      <c r="E19" s="31">
        <v>-219906</v>
      </c>
      <c r="F19" s="53">
        <v>-261897</v>
      </c>
      <c r="G19" s="52">
        <v>-231214.40604999999</v>
      </c>
      <c r="I19" s="52">
        <v>-50926</v>
      </c>
      <c r="J19" s="52">
        <v>-66602</v>
      </c>
      <c r="K19" s="52">
        <v>-66068</v>
      </c>
      <c r="L19" s="52">
        <v>-78301</v>
      </c>
      <c r="M19" s="52">
        <v>-51304</v>
      </c>
      <c r="N19" s="52">
        <v>-68857</v>
      </c>
      <c r="O19" s="52">
        <v>-54584</v>
      </c>
      <c r="P19" s="52">
        <v>-56469</v>
      </c>
      <c r="Q19" s="52">
        <v>-67447</v>
      </c>
      <c r="R19" s="52"/>
      <c r="S19" s="52"/>
      <c r="T19" s="26"/>
    </row>
    <row r="20" spans="2:20">
      <c r="B20" s="20" t="s">
        <v>87</v>
      </c>
      <c r="C20" s="31">
        <v>2528</v>
      </c>
      <c r="D20" s="31">
        <v>5843</v>
      </c>
      <c r="E20" s="31">
        <v>-7728</v>
      </c>
      <c r="F20" s="53">
        <v>-1868</v>
      </c>
      <c r="G20" s="52">
        <v>-4386.5184100000006</v>
      </c>
      <c r="I20" s="52">
        <v>-2282</v>
      </c>
      <c r="J20" s="52">
        <v>-2287</v>
      </c>
      <c r="K20" s="52">
        <v>-2</v>
      </c>
      <c r="L20" s="52">
        <v>2699</v>
      </c>
      <c r="M20" s="52">
        <v>-3296</v>
      </c>
      <c r="N20" s="52">
        <v>-14028</v>
      </c>
      <c r="O20" s="52">
        <v>5554</v>
      </c>
      <c r="P20" s="52">
        <v>7383</v>
      </c>
      <c r="Q20" s="52">
        <v>-36936</v>
      </c>
      <c r="R20" s="52"/>
      <c r="S20" s="52"/>
      <c r="T20" s="26"/>
    </row>
    <row r="21" spans="2:20">
      <c r="B21" s="20" t="s">
        <v>88</v>
      </c>
      <c r="C21" s="31">
        <v>-54502</v>
      </c>
      <c r="D21" s="31">
        <v>-540452</v>
      </c>
      <c r="E21" s="31">
        <v>-13297</v>
      </c>
      <c r="F21" s="53">
        <v>-142728</v>
      </c>
      <c r="G21" s="52">
        <v>-32866.716890000011</v>
      </c>
      <c r="I21" s="52">
        <v>-176126</v>
      </c>
      <c r="J21" s="52">
        <v>3001</v>
      </c>
      <c r="K21" s="52">
        <v>-19829</v>
      </c>
      <c r="L21" s="52">
        <v>50226</v>
      </c>
      <c r="M21" s="52">
        <v>-63652</v>
      </c>
      <c r="N21" s="52">
        <v>91983</v>
      </c>
      <c r="O21" s="52">
        <v>-57662</v>
      </c>
      <c r="P21" s="52">
        <v>-3536</v>
      </c>
      <c r="Q21" s="52">
        <v>74866</v>
      </c>
      <c r="R21" s="52"/>
      <c r="S21" s="52"/>
      <c r="T21" s="26"/>
    </row>
    <row r="22" spans="2:20">
      <c r="C22" s="29"/>
      <c r="D22" s="29"/>
      <c r="E22" s="29"/>
      <c r="F22" s="52"/>
      <c r="G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26"/>
    </row>
    <row r="23" spans="2:20">
      <c r="B23" s="37" t="s">
        <v>89</v>
      </c>
      <c r="C23" s="42">
        <v>-38850</v>
      </c>
      <c r="D23" s="42">
        <v>-382399</v>
      </c>
      <c r="E23" s="42">
        <v>155600</v>
      </c>
      <c r="F23" s="55">
        <v>164101</v>
      </c>
      <c r="G23" s="55">
        <v>156077.52376000001</v>
      </c>
      <c r="I23" s="55">
        <v>-37597</v>
      </c>
      <c r="J23" s="55">
        <v>104843</v>
      </c>
      <c r="K23" s="55">
        <v>62033</v>
      </c>
      <c r="L23" s="55">
        <v>34822.000000000007</v>
      </c>
      <c r="M23" s="55">
        <v>6105</v>
      </c>
      <c r="N23" s="55">
        <v>169980</v>
      </c>
      <c r="O23" s="55">
        <v>-7598</v>
      </c>
      <c r="P23" s="55">
        <v>-12407.599999999999</v>
      </c>
      <c r="Q23" s="55">
        <v>29085.000000000015</v>
      </c>
      <c r="R23" s="75"/>
      <c r="S23" s="75"/>
      <c r="T23" s="26"/>
    </row>
    <row r="24" spans="2:20">
      <c r="C24" s="29"/>
      <c r="D24" s="29"/>
      <c r="E24" s="29"/>
      <c r="F24" s="52"/>
      <c r="G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26"/>
    </row>
    <row r="25" spans="2:20">
      <c r="B25" s="20" t="s">
        <v>90</v>
      </c>
      <c r="C25" s="31">
        <v>-10878</v>
      </c>
      <c r="D25" s="31">
        <v>-1717</v>
      </c>
      <c r="E25" s="31">
        <v>-3943</v>
      </c>
      <c r="F25" s="53">
        <v>-33732</v>
      </c>
      <c r="G25" s="52">
        <v>-2770.7336499999983</v>
      </c>
      <c r="I25" s="53">
        <v>-12165</v>
      </c>
      <c r="J25" s="53">
        <v>-3719</v>
      </c>
      <c r="K25" s="53">
        <v>-11962</v>
      </c>
      <c r="L25" s="53">
        <v>-5886</v>
      </c>
      <c r="M25" s="53">
        <v>-4872</v>
      </c>
      <c r="N25" s="53">
        <v>-6910</v>
      </c>
      <c r="O25" s="53">
        <v>-24</v>
      </c>
      <c r="P25" s="53">
        <v>9035</v>
      </c>
      <c r="Q25" s="53">
        <v>-50</v>
      </c>
      <c r="R25" s="53"/>
      <c r="S25" s="53"/>
      <c r="T25" s="26"/>
    </row>
    <row r="26" spans="2:20">
      <c r="B26" s="20" t="s">
        <v>91</v>
      </c>
      <c r="C26" s="31">
        <v>6014</v>
      </c>
      <c r="D26" s="31">
        <v>25062</v>
      </c>
      <c r="E26" s="31">
        <v>134275</v>
      </c>
      <c r="F26" s="53">
        <v>28542</v>
      </c>
      <c r="G26" s="52">
        <v>19495.345000000001</v>
      </c>
      <c r="I26" s="53">
        <v>12927</v>
      </c>
      <c r="J26" s="53">
        <v>-14620</v>
      </c>
      <c r="K26" s="53">
        <v>-12977</v>
      </c>
      <c r="L26" s="53">
        <v>43212</v>
      </c>
      <c r="M26" s="53">
        <v>-20394</v>
      </c>
      <c r="N26" s="53">
        <v>-32189</v>
      </c>
      <c r="O26" s="53">
        <v>-26835</v>
      </c>
      <c r="P26" s="53">
        <v>98913</v>
      </c>
      <c r="Q26" s="53">
        <v>-12898</v>
      </c>
      <c r="R26" s="53"/>
      <c r="S26" s="53"/>
      <c r="T26" s="26"/>
    </row>
    <row r="27" spans="2:20">
      <c r="C27" s="29"/>
      <c r="D27" s="29"/>
      <c r="E27" s="29"/>
      <c r="F27" s="52"/>
      <c r="G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6"/>
    </row>
    <row r="28" spans="2:20">
      <c r="B28" s="37" t="s">
        <v>92</v>
      </c>
      <c r="C28" s="42">
        <v>-43714</v>
      </c>
      <c r="D28" s="42">
        <v>-359054</v>
      </c>
      <c r="E28" s="42">
        <v>285932</v>
      </c>
      <c r="F28" s="55">
        <v>158911</v>
      </c>
      <c r="G28" s="55">
        <v>172802</v>
      </c>
      <c r="I28" s="55">
        <v>-36835</v>
      </c>
      <c r="J28" s="55">
        <v>86504</v>
      </c>
      <c r="K28" s="55">
        <v>37094</v>
      </c>
      <c r="L28" s="55">
        <v>72148</v>
      </c>
      <c r="M28" s="55">
        <v>-19161</v>
      </c>
      <c r="N28" s="55">
        <v>130881</v>
      </c>
      <c r="O28" s="55">
        <v>-34457</v>
      </c>
      <c r="P28" s="55">
        <v>95540.4</v>
      </c>
      <c r="Q28" s="55">
        <v>16137.000000000015</v>
      </c>
      <c r="R28" s="75"/>
      <c r="S28" s="75"/>
      <c r="T28" s="26"/>
    </row>
    <row r="29" spans="2:20">
      <c r="C29" s="29"/>
      <c r="D29" s="29"/>
      <c r="E29" s="29"/>
      <c r="F29" s="29"/>
      <c r="G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2:20">
      <c r="C30" s="31"/>
      <c r="D30" s="31"/>
      <c r="E30" s="31"/>
      <c r="F30" s="31"/>
      <c r="G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2:20">
      <c r="C31" s="31"/>
      <c r="D31" s="31"/>
      <c r="E31" s="31"/>
      <c r="F31" s="31"/>
      <c r="G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2:20" ht="24">
      <c r="B32" s="40" t="s">
        <v>62</v>
      </c>
      <c r="C32" s="46" t="s">
        <v>63</v>
      </c>
      <c r="D32" s="46" t="s">
        <v>63</v>
      </c>
      <c r="E32" s="46" t="s">
        <v>64</v>
      </c>
      <c r="F32" s="46" t="s">
        <v>64</v>
      </c>
      <c r="G32" s="46" t="s">
        <v>64</v>
      </c>
      <c r="I32" s="46" t="s">
        <v>64</v>
      </c>
      <c r="J32" s="46" t="s">
        <v>64</v>
      </c>
      <c r="K32" s="46" t="s">
        <v>64</v>
      </c>
      <c r="L32" s="46" t="s">
        <v>64</v>
      </c>
      <c r="M32" s="46" t="s">
        <v>64</v>
      </c>
      <c r="N32" s="46" t="s">
        <v>64</v>
      </c>
      <c r="O32" s="46" t="s">
        <v>64</v>
      </c>
      <c r="P32" s="46" t="s">
        <v>64</v>
      </c>
      <c r="Q32" s="46" t="s">
        <v>64</v>
      </c>
      <c r="R32" s="20"/>
      <c r="S32" s="20"/>
    </row>
    <row r="33" spans="2:26">
      <c r="C33" s="24"/>
      <c r="D33" s="24"/>
      <c r="E33" s="24"/>
      <c r="F33" s="45"/>
      <c r="G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2:26">
      <c r="B34" s="20" t="s">
        <v>78</v>
      </c>
      <c r="C34" s="52">
        <v>178395</v>
      </c>
      <c r="D34" s="52">
        <v>232093.5</v>
      </c>
      <c r="E34" s="52">
        <v>280066</v>
      </c>
      <c r="F34" s="52">
        <v>253584</v>
      </c>
      <c r="G34" s="52">
        <v>260287.73906923068</v>
      </c>
      <c r="I34" s="52">
        <v>71068</v>
      </c>
      <c r="J34" s="52">
        <v>63141</v>
      </c>
      <c r="K34" s="52">
        <v>60934</v>
      </c>
      <c r="L34" s="52">
        <v>58441</v>
      </c>
      <c r="M34" s="52">
        <v>56903</v>
      </c>
      <c r="N34" s="52">
        <v>61575</v>
      </c>
      <c r="O34" s="52">
        <v>70500</v>
      </c>
      <c r="P34" s="52">
        <v>71309.896433543239</v>
      </c>
      <c r="Q34" s="52">
        <v>83484.855709230746</v>
      </c>
      <c r="R34" s="76"/>
      <c r="S34" s="76"/>
      <c r="T34" s="53"/>
      <c r="U34" s="24"/>
      <c r="V34" s="24"/>
      <c r="W34" s="24"/>
      <c r="X34" s="24"/>
      <c r="Y34" s="24"/>
      <c r="Z34" s="24"/>
    </row>
    <row r="35" spans="2:26">
      <c r="B35" s="20" t="s">
        <v>79</v>
      </c>
      <c r="C35" s="52">
        <v>-129790</v>
      </c>
      <c r="D35" s="52">
        <v>-145969.5</v>
      </c>
      <c r="E35" s="52">
        <v>-139210</v>
      </c>
      <c r="F35" s="52">
        <v>-128721</v>
      </c>
      <c r="G35" s="52">
        <v>-156639.57301160853</v>
      </c>
      <c r="I35" s="52">
        <v>-34504</v>
      </c>
      <c r="J35" s="52">
        <v>-30400</v>
      </c>
      <c r="K35" s="52">
        <v>-33340</v>
      </c>
      <c r="L35" s="52">
        <v>-30477</v>
      </c>
      <c r="M35" s="52">
        <v>-31127</v>
      </c>
      <c r="N35" s="52">
        <v>-29522.241290999998</v>
      </c>
      <c r="O35" s="52">
        <v>-47731</v>
      </c>
      <c r="P35" s="52">
        <v>-48259.383801212956</v>
      </c>
      <c r="Q35" s="52">
        <v>-62890.227031538459</v>
      </c>
      <c r="R35" s="76"/>
      <c r="S35" s="76"/>
      <c r="T35" s="53"/>
      <c r="U35" s="24"/>
      <c r="V35" s="24"/>
      <c r="W35" s="24"/>
      <c r="X35" s="24"/>
      <c r="Y35" s="24"/>
      <c r="Z35" s="24"/>
    </row>
    <row r="36" spans="2:26">
      <c r="C36" s="52"/>
      <c r="D36" s="52"/>
      <c r="E36" s="52"/>
      <c r="F36" s="52"/>
      <c r="G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76"/>
      <c r="T36" s="53"/>
      <c r="U36" s="24"/>
      <c r="V36" s="24"/>
      <c r="W36" s="24"/>
      <c r="X36" s="24"/>
      <c r="Y36" s="24"/>
      <c r="Z36" s="24"/>
    </row>
    <row r="37" spans="2:26">
      <c r="B37" s="64" t="s">
        <v>80</v>
      </c>
      <c r="C37" s="65">
        <v>48605</v>
      </c>
      <c r="D37" s="65">
        <v>86124</v>
      </c>
      <c r="E37" s="65">
        <v>140856</v>
      </c>
      <c r="F37" s="65">
        <v>124863</v>
      </c>
      <c r="G37" s="65">
        <f>G34+G35</f>
        <v>103648.16605762215</v>
      </c>
      <c r="I37" s="65">
        <v>36564</v>
      </c>
      <c r="J37" s="65">
        <v>32741</v>
      </c>
      <c r="K37" s="65">
        <v>27594</v>
      </c>
      <c r="L37" s="65">
        <v>27964</v>
      </c>
      <c r="M37" s="65">
        <v>25776</v>
      </c>
      <c r="N37" s="65">
        <v>32053</v>
      </c>
      <c r="O37" s="65">
        <v>22769</v>
      </c>
      <c r="P37" s="65">
        <v>23050.512632330283</v>
      </c>
      <c r="Q37" s="65">
        <v>20594.628677692286</v>
      </c>
      <c r="R37" s="76"/>
      <c r="S37" s="76"/>
      <c r="T37" s="53"/>
      <c r="U37" s="24"/>
      <c r="V37" s="24"/>
      <c r="W37" s="24"/>
      <c r="X37" s="24"/>
      <c r="Y37" s="24"/>
      <c r="Z37" s="24"/>
    </row>
    <row r="38" spans="2:26">
      <c r="C38" s="52"/>
      <c r="D38" s="52"/>
      <c r="E38" s="52"/>
      <c r="F38" s="52"/>
      <c r="G38" s="52"/>
      <c r="I38" s="52"/>
      <c r="J38" s="52"/>
      <c r="K38" s="52"/>
      <c r="L38" s="52"/>
      <c r="M38" s="52"/>
      <c r="N38" s="52"/>
      <c r="O38" s="52"/>
      <c r="P38" s="52"/>
      <c r="Q38" s="52"/>
      <c r="R38" s="76"/>
      <c r="S38" s="76"/>
      <c r="T38" s="53"/>
      <c r="U38" s="24"/>
      <c r="V38" s="24"/>
      <c r="W38" s="24"/>
      <c r="X38" s="24"/>
      <c r="Y38" s="24"/>
      <c r="Z38" s="24"/>
    </row>
    <row r="39" spans="2:26">
      <c r="B39" s="20" t="s">
        <v>81</v>
      </c>
      <c r="C39" s="52">
        <v>-21384.400000000001</v>
      </c>
      <c r="D39" s="52">
        <v>-22317</v>
      </c>
      <c r="E39" s="52">
        <v>-26534</v>
      </c>
      <c r="F39" s="52">
        <v>-25589</v>
      </c>
      <c r="G39" s="52">
        <v>-31753.770145775958</v>
      </c>
      <c r="I39" s="52">
        <v>-5971</v>
      </c>
      <c r="J39" s="52">
        <v>-5438</v>
      </c>
      <c r="K39" s="52">
        <v>-6317</v>
      </c>
      <c r="L39" s="52">
        <v>-7863</v>
      </c>
      <c r="M39" s="52">
        <v>-6952</v>
      </c>
      <c r="N39" s="52">
        <v>-6071</v>
      </c>
      <c r="O39" s="52">
        <v>-8121</v>
      </c>
      <c r="P39" s="52">
        <v>-10609.931377684443</v>
      </c>
      <c r="Q39" s="52">
        <v>-8723.8047700000207</v>
      </c>
      <c r="R39" s="76"/>
      <c r="S39" s="76"/>
      <c r="T39" s="53"/>
      <c r="U39" s="24"/>
      <c r="V39" s="24"/>
      <c r="W39" s="24"/>
      <c r="X39" s="24"/>
      <c r="Y39" s="24"/>
      <c r="Z39" s="24"/>
    </row>
    <row r="40" spans="2:26">
      <c r="B40" s="20" t="s">
        <v>82</v>
      </c>
      <c r="C40" s="52" t="s">
        <v>44</v>
      </c>
      <c r="D40" s="52" t="s">
        <v>44</v>
      </c>
      <c r="E40" s="52">
        <v>-21737</v>
      </c>
      <c r="F40" s="52">
        <v>13208</v>
      </c>
      <c r="G40" s="52">
        <v>-3807</v>
      </c>
      <c r="I40" s="52">
        <v>0</v>
      </c>
      <c r="J40" s="52">
        <v>0</v>
      </c>
      <c r="K40" s="52">
        <v>0</v>
      </c>
      <c r="L40" s="52">
        <v>-3490</v>
      </c>
      <c r="M40" s="52">
        <v>0</v>
      </c>
      <c r="N40" s="52">
        <v>0</v>
      </c>
      <c r="O40" s="52">
        <v>0</v>
      </c>
      <c r="P40" s="52">
        <v>-3807</v>
      </c>
      <c r="Q40" s="52">
        <v>0</v>
      </c>
      <c r="R40" s="76"/>
      <c r="S40" s="76"/>
      <c r="T40" s="53"/>
      <c r="U40" s="24"/>
      <c r="V40" s="24"/>
      <c r="W40" s="24"/>
      <c r="X40" s="24"/>
      <c r="Y40" s="24"/>
      <c r="Z40" s="24"/>
    </row>
    <row r="41" spans="2:26">
      <c r="B41" s="20" t="s">
        <v>83</v>
      </c>
      <c r="C41" s="52">
        <v>2732.5</v>
      </c>
      <c r="D41" s="52">
        <v>1806</v>
      </c>
      <c r="E41" s="52">
        <v>-4478</v>
      </c>
      <c r="F41" s="52">
        <v>-23445</v>
      </c>
      <c r="G41" s="52">
        <v>3791.3079699999998</v>
      </c>
      <c r="I41" s="52">
        <v>-520</v>
      </c>
      <c r="J41" s="52">
        <v>-904</v>
      </c>
      <c r="K41" s="52">
        <v>390</v>
      </c>
      <c r="L41" s="52">
        <v>-5713</v>
      </c>
      <c r="M41" s="52">
        <v>614</v>
      </c>
      <c r="N41" s="52">
        <v>3626.28325</v>
      </c>
      <c r="O41" s="52">
        <v>620</v>
      </c>
      <c r="P41" s="52">
        <v>-1068.5042149170113</v>
      </c>
      <c r="Q41" s="52">
        <v>-352.06923000000006</v>
      </c>
      <c r="R41" s="76"/>
      <c r="S41" s="76"/>
      <c r="T41" s="53"/>
      <c r="U41" s="24"/>
      <c r="V41" s="24"/>
      <c r="W41" s="24"/>
      <c r="X41" s="24"/>
      <c r="Y41" s="24"/>
      <c r="Z41" s="24"/>
    </row>
    <row r="42" spans="2:26">
      <c r="C42" s="52"/>
      <c r="D42" s="52"/>
      <c r="E42" s="52"/>
      <c r="F42" s="52"/>
      <c r="G42" s="52"/>
      <c r="I42" s="52"/>
      <c r="J42" s="52"/>
      <c r="K42" s="52"/>
      <c r="L42" s="52"/>
      <c r="M42" s="52"/>
      <c r="N42" s="52"/>
      <c r="O42" s="52"/>
      <c r="P42" s="52"/>
      <c r="Q42" s="52"/>
      <c r="R42" s="76"/>
      <c r="S42" s="76"/>
      <c r="T42" s="53"/>
      <c r="U42" s="24"/>
      <c r="V42" s="24"/>
      <c r="W42" s="24"/>
      <c r="X42" s="24"/>
      <c r="Y42" s="24"/>
      <c r="Z42" s="24"/>
    </row>
    <row r="43" spans="2:26">
      <c r="B43" s="64" t="s">
        <v>84</v>
      </c>
      <c r="C43" s="65">
        <v>29953.1</v>
      </c>
      <c r="D43" s="65">
        <v>65613</v>
      </c>
      <c r="E43" s="65">
        <v>88107</v>
      </c>
      <c r="F43" s="65">
        <v>89037</v>
      </c>
      <c r="G43" s="65">
        <v>71878</v>
      </c>
      <c r="I43" s="65">
        <v>30073</v>
      </c>
      <c r="J43" s="65">
        <v>26399</v>
      </c>
      <c r="K43" s="65">
        <v>21667</v>
      </c>
      <c r="L43" s="65">
        <v>10898</v>
      </c>
      <c r="M43" s="65">
        <v>19438</v>
      </c>
      <c r="N43" s="65">
        <v>29609</v>
      </c>
      <c r="O43" s="65">
        <v>15267</v>
      </c>
      <c r="P43" s="65">
        <v>7564.0770397288288</v>
      </c>
      <c r="Q43" s="65">
        <v>11518.754677692265</v>
      </c>
      <c r="R43" s="76"/>
      <c r="S43" s="76"/>
      <c r="T43" s="53"/>
      <c r="U43" s="24"/>
      <c r="V43" s="24"/>
      <c r="W43" s="24"/>
      <c r="X43" s="24"/>
      <c r="Y43" s="24"/>
      <c r="Z43" s="24"/>
    </row>
    <row r="44" spans="2:26">
      <c r="C44" s="52"/>
      <c r="D44" s="52"/>
      <c r="E44" s="52"/>
      <c r="F44" s="52"/>
      <c r="G44" s="52"/>
      <c r="I44" s="52"/>
      <c r="J44" s="52"/>
      <c r="K44" s="52"/>
      <c r="L44" s="52"/>
      <c r="M44" s="52"/>
      <c r="N44" s="52"/>
      <c r="O44" s="52"/>
      <c r="P44" s="52"/>
      <c r="Q44" s="52"/>
      <c r="R44" s="76"/>
      <c r="S44" s="76"/>
      <c r="T44" s="53"/>
      <c r="U44" s="24"/>
      <c r="V44" s="24"/>
      <c r="W44" s="24"/>
      <c r="X44" s="24"/>
      <c r="Y44" s="24"/>
      <c r="Z44" s="24"/>
    </row>
    <row r="45" spans="2:26">
      <c r="B45" s="20" t="s">
        <v>85</v>
      </c>
      <c r="C45" s="52">
        <v>5314</v>
      </c>
      <c r="D45" s="52">
        <v>1023</v>
      </c>
      <c r="E45" s="52">
        <v>11365</v>
      </c>
      <c r="F45" s="52">
        <v>20146</v>
      </c>
      <c r="G45" s="52">
        <v>8535.8253399999994</v>
      </c>
      <c r="I45" s="52">
        <v>11006</v>
      </c>
      <c r="J45" s="52">
        <v>3179</v>
      </c>
      <c r="K45" s="52">
        <v>4705</v>
      </c>
      <c r="L45" s="52">
        <v>1256</v>
      </c>
      <c r="M45" s="52">
        <v>2898</v>
      </c>
      <c r="N45" s="52">
        <v>1308</v>
      </c>
      <c r="O45" s="52">
        <v>3063</v>
      </c>
      <c r="P45" s="52">
        <v>1266.5894114715766</v>
      </c>
      <c r="Q45" s="52">
        <v>1238.8579500000001</v>
      </c>
      <c r="R45" s="76"/>
      <c r="S45" s="76"/>
      <c r="T45" s="53"/>
      <c r="U45" s="24"/>
      <c r="V45" s="24"/>
      <c r="W45" s="24"/>
      <c r="X45" s="24"/>
      <c r="Y45" s="24"/>
      <c r="Z45" s="24"/>
    </row>
    <row r="46" spans="2:26">
      <c r="B46" s="20" t="s">
        <v>86</v>
      </c>
      <c r="C46" s="53">
        <v>-40869</v>
      </c>
      <c r="D46" s="53">
        <v>-45978</v>
      </c>
      <c r="E46" s="53">
        <v>-55896</v>
      </c>
      <c r="F46" s="53">
        <v>-50985</v>
      </c>
      <c r="G46" s="53">
        <v>-42841.387459999998</v>
      </c>
      <c r="I46" s="53">
        <v>-11065</v>
      </c>
      <c r="J46" s="53">
        <v>-12471</v>
      </c>
      <c r="K46" s="53">
        <v>-12637</v>
      </c>
      <c r="L46" s="53">
        <v>-14812</v>
      </c>
      <c r="M46" s="53">
        <v>-9167</v>
      </c>
      <c r="N46" s="53">
        <v>-13315</v>
      </c>
      <c r="O46" s="53">
        <v>-10256</v>
      </c>
      <c r="P46" s="53">
        <v>-10103.648465650633</v>
      </c>
      <c r="Q46" s="52">
        <v>-13358.795019999998</v>
      </c>
      <c r="R46" s="76"/>
      <c r="S46" s="76"/>
      <c r="T46" s="53"/>
      <c r="U46" s="24"/>
      <c r="V46" s="24"/>
      <c r="W46" s="24"/>
      <c r="X46" s="24"/>
      <c r="Y46" s="24"/>
      <c r="Z46" s="24"/>
    </row>
    <row r="47" spans="2:26">
      <c r="B47" s="20" t="s">
        <v>87</v>
      </c>
      <c r="C47" s="53">
        <v>802</v>
      </c>
      <c r="D47" s="53">
        <v>1676</v>
      </c>
      <c r="E47" s="53">
        <v>-2010</v>
      </c>
      <c r="F47" s="53">
        <v>-508</v>
      </c>
      <c r="G47" s="53">
        <v>-996.95943999999963</v>
      </c>
      <c r="I47" s="53">
        <v>-591</v>
      </c>
      <c r="J47" s="53">
        <v>-436</v>
      </c>
      <c r="K47" s="53">
        <v>0</v>
      </c>
      <c r="L47" s="53">
        <v>519</v>
      </c>
      <c r="M47" s="53">
        <v>-646</v>
      </c>
      <c r="N47" s="53">
        <v>-2765</v>
      </c>
      <c r="O47" s="53">
        <v>1102</v>
      </c>
      <c r="P47" s="53">
        <v>1312.0536999999997</v>
      </c>
      <c r="Q47" s="53">
        <v>-7708.6459999999979</v>
      </c>
      <c r="R47" s="76"/>
      <c r="S47" s="76"/>
      <c r="T47" s="53"/>
      <c r="U47" s="24"/>
      <c r="V47" s="24"/>
      <c r="W47" s="24"/>
      <c r="X47" s="24"/>
      <c r="Y47" s="24"/>
      <c r="Z47" s="24"/>
    </row>
    <row r="48" spans="2:26">
      <c r="B48" s="20" t="s">
        <v>88</v>
      </c>
      <c r="C48" s="53">
        <v>-6799</v>
      </c>
      <c r="D48" s="53">
        <v>-21554</v>
      </c>
      <c r="E48" s="53">
        <v>-4984</v>
      </c>
      <c r="F48" s="53">
        <v>-29774</v>
      </c>
      <c r="G48" s="53">
        <v>-8714.7940200000157</v>
      </c>
      <c r="I48" s="53">
        <v>-37983</v>
      </c>
      <c r="J48" s="53">
        <v>1644</v>
      </c>
      <c r="K48" s="53">
        <v>-2826</v>
      </c>
      <c r="L48" s="53">
        <v>9391</v>
      </c>
      <c r="M48" s="53">
        <v>-11575</v>
      </c>
      <c r="N48" s="53">
        <v>17445</v>
      </c>
      <c r="O48" s="53">
        <v>-10390</v>
      </c>
      <c r="P48" s="53">
        <v>-4195.2830296548009</v>
      </c>
      <c r="Q48" s="53">
        <v>17657.454379999999</v>
      </c>
      <c r="R48" s="76"/>
      <c r="S48" s="76"/>
      <c r="T48" s="53"/>
      <c r="U48" s="24"/>
      <c r="V48" s="24"/>
      <c r="W48" s="24"/>
      <c r="X48" s="24"/>
      <c r="Y48" s="24"/>
      <c r="Z48" s="24"/>
    </row>
    <row r="49" spans="2:26">
      <c r="C49" s="52"/>
      <c r="D49" s="52"/>
      <c r="E49" s="52"/>
      <c r="F49" s="52"/>
      <c r="G49" s="52"/>
      <c r="I49" s="52"/>
      <c r="J49" s="52"/>
      <c r="K49" s="52"/>
      <c r="L49" s="52"/>
      <c r="M49" s="52"/>
      <c r="N49" s="52"/>
      <c r="O49" s="52"/>
      <c r="P49" s="52"/>
      <c r="Q49" s="52"/>
      <c r="R49" s="76"/>
      <c r="S49" s="76"/>
      <c r="T49" s="53"/>
      <c r="U49" s="24"/>
      <c r="V49" s="24"/>
      <c r="W49" s="24"/>
      <c r="X49" s="24"/>
      <c r="Y49" s="24"/>
      <c r="Z49" s="24"/>
    </row>
    <row r="50" spans="2:26">
      <c r="B50" s="64" t="s">
        <v>89</v>
      </c>
      <c r="C50" s="65">
        <v>-11598.900000000001</v>
      </c>
      <c r="D50" s="65">
        <v>780</v>
      </c>
      <c r="E50" s="65">
        <v>36582</v>
      </c>
      <c r="F50" s="65">
        <v>27916</v>
      </c>
      <c r="G50" s="65">
        <v>27860.388301846157</v>
      </c>
      <c r="I50" s="65">
        <v>-8560</v>
      </c>
      <c r="J50" s="65">
        <v>18315</v>
      </c>
      <c r="K50" s="65">
        <v>10909</v>
      </c>
      <c r="L50" s="65">
        <v>7252</v>
      </c>
      <c r="M50" s="65">
        <v>948</v>
      </c>
      <c r="N50" s="65">
        <v>32282</v>
      </c>
      <c r="O50" s="65">
        <v>-1214</v>
      </c>
      <c r="P50" s="65">
        <v>-4156.2113441050278</v>
      </c>
      <c r="Q50" s="65">
        <v>9347.6259876922668</v>
      </c>
      <c r="R50" s="76"/>
      <c r="S50" s="76"/>
      <c r="T50" s="53"/>
      <c r="U50" s="24"/>
      <c r="V50" s="24"/>
      <c r="W50" s="24"/>
      <c r="X50" s="24"/>
      <c r="Y50" s="24"/>
      <c r="Z50" s="24"/>
    </row>
    <row r="51" spans="2:26">
      <c r="C51" s="52"/>
      <c r="D51" s="52"/>
      <c r="E51" s="52"/>
      <c r="F51" s="52"/>
      <c r="G51" s="52"/>
      <c r="I51" s="52"/>
      <c r="J51" s="52"/>
      <c r="K51" s="52"/>
      <c r="L51" s="52"/>
      <c r="M51" s="52"/>
      <c r="N51" s="52"/>
      <c r="O51" s="52"/>
      <c r="P51" s="52"/>
      <c r="Q51" s="52"/>
      <c r="R51" s="76"/>
      <c r="S51" s="76"/>
      <c r="T51" s="53"/>
      <c r="U51" s="24"/>
      <c r="V51" s="24"/>
      <c r="W51" s="24"/>
      <c r="X51" s="24"/>
      <c r="Y51" s="24"/>
      <c r="Z51" s="24"/>
    </row>
    <row r="52" spans="2:26">
      <c r="B52" s="20" t="s">
        <v>90</v>
      </c>
      <c r="C52" s="53">
        <v>-3478</v>
      </c>
      <c r="D52" s="53">
        <v>-496</v>
      </c>
      <c r="E52" s="53">
        <v>-980</v>
      </c>
      <c r="F52" s="53">
        <v>-6543</v>
      </c>
      <c r="G52" s="53">
        <v>-513.88533999999981</v>
      </c>
      <c r="I52" s="53">
        <v>-2377</v>
      </c>
      <c r="J52" s="53">
        <v>-665</v>
      </c>
      <c r="K52" s="53">
        <v>-2437</v>
      </c>
      <c r="L52" s="53">
        <v>-1064</v>
      </c>
      <c r="M52" s="53">
        <v>-868</v>
      </c>
      <c r="N52" s="53">
        <v>-1319</v>
      </c>
      <c r="O52" s="53">
        <v>-27</v>
      </c>
      <c r="P52" s="53">
        <v>1700.8825700000002</v>
      </c>
      <c r="Q52" s="52">
        <v>-9.6469199999999997</v>
      </c>
      <c r="R52" s="76"/>
      <c r="S52" s="76"/>
      <c r="T52" s="53"/>
      <c r="U52" s="24"/>
      <c r="V52" s="24"/>
      <c r="W52" s="24"/>
      <c r="X52" s="24"/>
      <c r="Y52" s="24"/>
      <c r="Z52" s="24"/>
    </row>
    <row r="53" spans="2:26">
      <c r="B53" s="20" t="s">
        <v>91</v>
      </c>
      <c r="C53" s="53">
        <v>1897</v>
      </c>
      <c r="D53" s="53">
        <v>6579</v>
      </c>
      <c r="E53" s="53">
        <v>32322</v>
      </c>
      <c r="F53" s="53">
        <v>5517</v>
      </c>
      <c r="G53" s="53">
        <v>3612.5656048767578</v>
      </c>
      <c r="I53" s="53">
        <v>8903</v>
      </c>
      <c r="J53" s="53">
        <v>-9247</v>
      </c>
      <c r="K53" s="53">
        <v>-2544</v>
      </c>
      <c r="L53" s="53">
        <v>8405</v>
      </c>
      <c r="M53" s="53">
        <v>-3719</v>
      </c>
      <c r="N53" s="53">
        <v>-6043</v>
      </c>
      <c r="O53" s="53">
        <v>-5134</v>
      </c>
      <c r="P53" s="53">
        <v>18508.56414487676</v>
      </c>
      <c r="Q53" s="53">
        <v>-2466.1571600000038</v>
      </c>
      <c r="R53" s="76"/>
      <c r="S53" s="76"/>
      <c r="T53" s="53"/>
      <c r="U53" s="24"/>
      <c r="V53" s="24"/>
      <c r="W53" s="24"/>
      <c r="X53" s="24"/>
      <c r="Y53" s="24"/>
      <c r="Z53" s="24"/>
    </row>
    <row r="54" spans="2:26">
      <c r="C54" s="52"/>
      <c r="D54" s="52"/>
      <c r="E54" s="52"/>
      <c r="F54" s="52"/>
      <c r="G54" s="52"/>
      <c r="I54" s="52"/>
      <c r="J54" s="52"/>
      <c r="K54" s="52"/>
      <c r="L54" s="52"/>
      <c r="M54" s="52"/>
      <c r="N54" s="52"/>
      <c r="O54" s="52"/>
      <c r="P54" s="52"/>
      <c r="Q54" s="52"/>
      <c r="R54" s="76"/>
      <c r="S54" s="76"/>
      <c r="T54" s="53"/>
      <c r="U54" s="24"/>
      <c r="V54" s="24"/>
      <c r="W54" s="24"/>
      <c r="X54" s="24"/>
      <c r="Y54" s="24"/>
      <c r="Z54" s="24"/>
    </row>
    <row r="55" spans="2:26">
      <c r="B55" s="64" t="s">
        <v>92</v>
      </c>
      <c r="C55" s="65">
        <v>-13179.900000000001</v>
      </c>
      <c r="D55" s="65">
        <v>6863</v>
      </c>
      <c r="E55" s="65">
        <v>67924</v>
      </c>
      <c r="F55" s="65">
        <v>26890</v>
      </c>
      <c r="G55" s="65">
        <v>30960</v>
      </c>
      <c r="I55" s="65">
        <v>-2034</v>
      </c>
      <c r="J55" s="65">
        <v>8403</v>
      </c>
      <c r="K55" s="65">
        <v>5928</v>
      </c>
      <c r="L55" s="65">
        <v>14593</v>
      </c>
      <c r="M55" s="65">
        <v>-3639</v>
      </c>
      <c r="N55" s="65">
        <v>24920</v>
      </c>
      <c r="O55" s="65">
        <v>-6374.5735315103775</v>
      </c>
      <c r="P55" s="65">
        <v>16053.235370771734</v>
      </c>
      <c r="Q55" s="65">
        <v>6871.8219076922633</v>
      </c>
      <c r="R55" s="76"/>
      <c r="S55" s="76"/>
      <c r="T55" s="53"/>
      <c r="U55" s="24"/>
      <c r="V55" s="24"/>
      <c r="W55" s="24"/>
      <c r="X55" s="24"/>
      <c r="Y55" s="24"/>
      <c r="Z55" s="24"/>
    </row>
    <row r="56" spans="2:26">
      <c r="C56" s="29"/>
      <c r="D56" s="29"/>
      <c r="E56" s="29"/>
      <c r="F56" s="29"/>
      <c r="G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53"/>
      <c r="U56" s="24"/>
      <c r="V56" s="24"/>
      <c r="W56" s="24"/>
      <c r="X56" s="24"/>
      <c r="Y56" s="24"/>
      <c r="Z56" s="24"/>
    </row>
    <row r="58" spans="2:26">
      <c r="B58" s="45" t="s">
        <v>65</v>
      </c>
    </row>
    <row r="59" spans="2:26">
      <c r="B59" s="45" t="s">
        <v>66</v>
      </c>
    </row>
  </sheetData>
  <mergeCells count="2">
    <mergeCell ref="C4:G4"/>
    <mergeCell ref="I4:P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08B4D-D065-40B0-99E5-B30BD0087CB4}">
  <dimension ref="B1:T29"/>
  <sheetViews>
    <sheetView showGridLines="0"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26" sqref="N26"/>
    </sheetView>
  </sheetViews>
  <sheetFormatPr defaultColWidth="9.109375" defaultRowHeight="20.399999999999999"/>
  <cols>
    <col min="1" max="1" width="1" style="20" customWidth="1"/>
    <col min="2" max="2" width="89" style="20" bestFit="1" customWidth="1"/>
    <col min="3" max="7" width="20.5546875" style="21" customWidth="1"/>
    <col min="8" max="8" width="7.6640625" style="20" customWidth="1"/>
    <col min="9" max="11" width="27.109375" style="21" customWidth="1"/>
    <col min="12" max="12" width="27" style="21" customWidth="1"/>
    <col min="13" max="15" width="27.109375" style="21" customWidth="1"/>
    <col min="16" max="17" width="27" style="21" customWidth="1"/>
    <col min="18" max="19" width="7.5546875" style="21" customWidth="1"/>
    <col min="20" max="20" width="17.33203125" style="20" bestFit="1" customWidth="1"/>
    <col min="21" max="16384" width="9.109375" style="20"/>
  </cols>
  <sheetData>
    <row r="1" spans="2:20" ht="55.5" customHeight="1"/>
    <row r="2" spans="2:20">
      <c r="B2" s="18" t="s">
        <v>93</v>
      </c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2:20">
      <c r="B3" s="45" t="s">
        <v>68</v>
      </c>
    </row>
    <row r="4" spans="2:20" ht="45" customHeight="1">
      <c r="C4" s="94"/>
      <c r="D4" s="94"/>
      <c r="E4" s="94"/>
      <c r="F4" s="94"/>
      <c r="G4" s="94"/>
      <c r="H4" s="77"/>
      <c r="I4" s="94"/>
      <c r="J4" s="94"/>
      <c r="K4" s="94"/>
      <c r="L4" s="94"/>
      <c r="M4" s="94"/>
      <c r="N4" s="94"/>
      <c r="O4" s="94"/>
      <c r="P4" s="94"/>
      <c r="Q4" s="86"/>
      <c r="R4" s="77"/>
      <c r="S4" s="77"/>
    </row>
    <row r="5" spans="2:20">
      <c r="B5" s="18"/>
      <c r="C5" s="19">
        <v>2017</v>
      </c>
      <c r="D5" s="19">
        <v>2018</v>
      </c>
      <c r="E5" s="19">
        <v>2019</v>
      </c>
      <c r="F5" s="19">
        <v>2020</v>
      </c>
      <c r="G5" s="57">
        <v>2021</v>
      </c>
      <c r="I5" s="19" t="s">
        <v>69</v>
      </c>
      <c r="J5" s="19" t="s">
        <v>70</v>
      </c>
      <c r="K5" s="19" t="s">
        <v>71</v>
      </c>
      <c r="L5" s="57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20"/>
      <c r="S5" s="20"/>
    </row>
    <row r="6" spans="2:20">
      <c r="T6" s="34"/>
    </row>
    <row r="7" spans="2:20">
      <c r="B7" s="36" t="s">
        <v>94</v>
      </c>
      <c r="C7" s="38">
        <v>108642</v>
      </c>
      <c r="D7" s="38">
        <v>75198</v>
      </c>
      <c r="E7" s="38">
        <v>131447</v>
      </c>
      <c r="F7" s="56">
        <v>106243</v>
      </c>
      <c r="G7" s="56">
        <f>F14</f>
        <v>102232</v>
      </c>
      <c r="I7" s="56">
        <v>106243</v>
      </c>
      <c r="J7" s="56">
        <v>143182</v>
      </c>
      <c r="K7" s="56">
        <v>217006</v>
      </c>
      <c r="L7" s="56">
        <v>329940</v>
      </c>
      <c r="M7" s="56">
        <v>102232</v>
      </c>
      <c r="N7" s="56">
        <v>241057</v>
      </c>
      <c r="O7" s="56">
        <v>159310</v>
      </c>
      <c r="P7" s="56">
        <v>217223</v>
      </c>
      <c r="Q7" s="56">
        <v>197233</v>
      </c>
      <c r="R7" s="56"/>
      <c r="S7" s="56"/>
    </row>
    <row r="8" spans="2:20">
      <c r="C8" s="31"/>
      <c r="D8" s="31"/>
      <c r="E8" s="31"/>
      <c r="F8" s="53"/>
      <c r="G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2:20">
      <c r="B9" s="20" t="s">
        <v>95</v>
      </c>
      <c r="C9" s="29">
        <v>222223</v>
      </c>
      <c r="D9" s="29">
        <v>403990</v>
      </c>
      <c r="E9" s="29">
        <v>581399</v>
      </c>
      <c r="F9" s="52">
        <v>587098.4</v>
      </c>
      <c r="G9" s="52">
        <v>634025.19088699331</v>
      </c>
      <c r="I9" s="52">
        <v>205534</v>
      </c>
      <c r="J9" s="52">
        <v>172957</v>
      </c>
      <c r="K9" s="52">
        <v>135047</v>
      </c>
      <c r="L9" s="21">
        <v>74866</v>
      </c>
      <c r="M9" s="52">
        <v>146467</v>
      </c>
      <c r="N9" s="52">
        <v>124364</v>
      </c>
      <c r="O9" s="52">
        <v>278833.31978620007</v>
      </c>
      <c r="P9" s="52">
        <v>83799.825484341127</v>
      </c>
      <c r="Q9" s="52">
        <v>142627.04162999996</v>
      </c>
      <c r="R9" s="52"/>
      <c r="S9" s="52"/>
    </row>
    <row r="10" spans="2:20">
      <c r="B10" s="20" t="s">
        <v>96</v>
      </c>
      <c r="C10" s="29">
        <v>-669284</v>
      </c>
      <c r="D10" s="29">
        <v>-490398</v>
      </c>
      <c r="E10" s="29">
        <v>-154607</v>
      </c>
      <c r="F10" s="52">
        <v>58185</v>
      </c>
      <c r="G10" s="52">
        <v>-886817.40853440017</v>
      </c>
      <c r="I10" s="52">
        <v>-14438</v>
      </c>
      <c r="J10" s="52">
        <v>-19841</v>
      </c>
      <c r="K10" s="52">
        <v>41992</v>
      </c>
      <c r="L10" s="52">
        <v>50472</v>
      </c>
      <c r="M10" s="52">
        <v>-51229</v>
      </c>
      <c r="N10" s="52">
        <v>-105284</v>
      </c>
      <c r="O10" s="52">
        <v>-647130.90465999988</v>
      </c>
      <c r="P10" s="52">
        <v>-82612.390044400236</v>
      </c>
      <c r="Q10" s="52">
        <v>-169191</v>
      </c>
      <c r="R10" s="52"/>
      <c r="S10" s="52"/>
    </row>
    <row r="11" spans="2:20">
      <c r="B11" s="20" t="s">
        <v>97</v>
      </c>
      <c r="C11" s="29">
        <v>425203</v>
      </c>
      <c r="D11" s="29">
        <v>135865</v>
      </c>
      <c r="E11" s="29">
        <v>-451996</v>
      </c>
      <c r="F11" s="52">
        <v>-649294</v>
      </c>
      <c r="G11" s="52">
        <v>347793.04180714197</v>
      </c>
      <c r="I11" s="52">
        <v>-113202</v>
      </c>
      <c r="J11" s="52">
        <v>-107057</v>
      </c>
      <c r="K11" s="52">
        <v>-83403</v>
      </c>
      <c r="L11" s="52">
        <v>-345632</v>
      </c>
      <c r="M11" s="52">
        <v>43587</v>
      </c>
      <c r="N11" s="52">
        <v>-101974</v>
      </c>
      <c r="O11" s="52">
        <v>429077.67553999997</v>
      </c>
      <c r="P11" s="52">
        <v>-22897.958192857972</v>
      </c>
      <c r="Q11" s="52">
        <v>-58065.960780000009</v>
      </c>
      <c r="R11" s="52"/>
      <c r="S11" s="52"/>
    </row>
    <row r="12" spans="2:20">
      <c r="B12" s="20" t="s">
        <v>98</v>
      </c>
      <c r="C12" s="29">
        <v>-11586</v>
      </c>
      <c r="D12" s="29">
        <v>6792</v>
      </c>
      <c r="E12" s="29">
        <v>0</v>
      </c>
      <c r="F12" s="29">
        <v>0</v>
      </c>
      <c r="G12" s="29">
        <v>0</v>
      </c>
      <c r="I12" s="29">
        <v>-40955</v>
      </c>
      <c r="J12" s="29">
        <v>27765</v>
      </c>
      <c r="K12" s="29">
        <v>19298</v>
      </c>
      <c r="L12" s="29">
        <v>-7414</v>
      </c>
      <c r="M12" s="29">
        <v>0</v>
      </c>
      <c r="N12" s="29">
        <v>1147</v>
      </c>
      <c r="O12" s="29">
        <v>-2867.0906662000925</v>
      </c>
      <c r="P12" s="29">
        <v>1720.5227529170807</v>
      </c>
      <c r="Q12" s="29">
        <v>3211.9191500000597</v>
      </c>
      <c r="R12" s="29"/>
      <c r="S12" s="29"/>
    </row>
    <row r="13" spans="2:20">
      <c r="C13" s="31"/>
      <c r="D13" s="31"/>
      <c r="E13" s="31"/>
      <c r="F13" s="53"/>
      <c r="G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2:20">
      <c r="B14" s="36" t="s">
        <v>99</v>
      </c>
      <c r="C14" s="38">
        <v>75198</v>
      </c>
      <c r="D14" s="38">
        <v>131447</v>
      </c>
      <c r="E14" s="38">
        <v>106243</v>
      </c>
      <c r="F14" s="38">
        <v>102232</v>
      </c>
      <c r="G14" s="38">
        <v>197233</v>
      </c>
      <c r="I14" s="38">
        <v>143182</v>
      </c>
      <c r="J14" s="38">
        <v>217006</v>
      </c>
      <c r="K14" s="38">
        <v>329940</v>
      </c>
      <c r="L14" s="38">
        <v>102232</v>
      </c>
      <c r="M14" s="38">
        <v>241057</v>
      </c>
      <c r="N14" s="38">
        <v>159310</v>
      </c>
      <c r="O14" s="38">
        <v>217223</v>
      </c>
      <c r="P14" s="38">
        <v>197233</v>
      </c>
      <c r="Q14" s="38">
        <v>115815</v>
      </c>
      <c r="R14" s="38"/>
      <c r="S14" s="38"/>
    </row>
    <row r="15" spans="2:20">
      <c r="B15" s="36"/>
      <c r="C15" s="38"/>
      <c r="D15" s="38"/>
      <c r="E15" s="38"/>
      <c r="F15" s="38"/>
      <c r="G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7" spans="2:20" ht="24">
      <c r="B17" s="40" t="s">
        <v>62</v>
      </c>
      <c r="C17" s="46" t="s">
        <v>63</v>
      </c>
      <c r="D17" s="46" t="s">
        <v>63</v>
      </c>
      <c r="E17" s="46" t="s">
        <v>64</v>
      </c>
      <c r="F17" s="46" t="s">
        <v>64</v>
      </c>
      <c r="G17" s="46" t="s">
        <v>64</v>
      </c>
      <c r="I17" s="46" t="s">
        <v>64</v>
      </c>
      <c r="J17" s="46" t="s">
        <v>64</v>
      </c>
      <c r="K17" s="46" t="s">
        <v>64</v>
      </c>
      <c r="L17" s="46" t="s">
        <v>64</v>
      </c>
      <c r="M17" s="46" t="s">
        <v>64</v>
      </c>
      <c r="N17" s="46" t="s">
        <v>64</v>
      </c>
      <c r="O17" s="46" t="s">
        <v>64</v>
      </c>
      <c r="P17" s="46" t="s">
        <v>64</v>
      </c>
      <c r="Q17" s="46" t="s">
        <v>64</v>
      </c>
      <c r="R17" s="20"/>
      <c r="S17" s="20"/>
    </row>
    <row r="18" spans="2:20">
      <c r="T18" s="34"/>
    </row>
    <row r="19" spans="2:20">
      <c r="B19" s="67" t="s">
        <v>94</v>
      </c>
      <c r="C19" s="68"/>
      <c r="D19" s="68"/>
      <c r="E19" s="69">
        <v>33924</v>
      </c>
      <c r="F19" s="69">
        <v>26359</v>
      </c>
      <c r="G19" s="69">
        <f>F26</f>
        <v>19672</v>
      </c>
      <c r="I19" s="69">
        <v>26359</v>
      </c>
      <c r="J19" s="69">
        <v>27542</v>
      </c>
      <c r="K19" s="69">
        <v>39629</v>
      </c>
      <c r="L19" s="69">
        <v>58493</v>
      </c>
      <c r="M19" s="69">
        <v>19672</v>
      </c>
      <c r="N19" s="69">
        <v>42311</v>
      </c>
      <c r="O19" s="69">
        <v>31838</v>
      </c>
      <c r="P19" s="69">
        <v>39935</v>
      </c>
      <c r="Q19" s="69">
        <v>35343</v>
      </c>
      <c r="R19" s="69"/>
      <c r="S19" s="69"/>
    </row>
    <row r="20" spans="2:20">
      <c r="C20" s="31"/>
      <c r="D20" s="31"/>
      <c r="E20" s="53"/>
      <c r="F20" s="53"/>
      <c r="G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2:20">
      <c r="B21" s="20" t="s">
        <v>95</v>
      </c>
      <c r="C21" s="29"/>
      <c r="D21" s="29"/>
      <c r="E21" s="52">
        <v>158284</v>
      </c>
      <c r="F21" s="52">
        <v>108264.4</v>
      </c>
      <c r="G21" s="52">
        <v>120492.1375593105</v>
      </c>
      <c r="I21" s="52">
        <v>32046</v>
      </c>
      <c r="J21" s="52">
        <v>28320</v>
      </c>
      <c r="K21" s="52">
        <v>28147.599999999999</v>
      </c>
      <c r="L21" s="52">
        <v>19751.399999999994</v>
      </c>
      <c r="M21" s="52">
        <v>27976</v>
      </c>
      <c r="N21" s="52">
        <v>22748</v>
      </c>
      <c r="O21" s="52">
        <v>60386</v>
      </c>
      <c r="P21" s="52">
        <v>8999.4041640304204</v>
      </c>
      <c r="Q21" s="52">
        <v>23625.605082032038</v>
      </c>
      <c r="R21" s="52"/>
      <c r="S21" s="52"/>
    </row>
    <row r="22" spans="2:20">
      <c r="B22" s="20" t="s">
        <v>96</v>
      </c>
      <c r="C22" s="29"/>
      <c r="D22" s="29"/>
      <c r="E22" s="52">
        <v>-53778</v>
      </c>
      <c r="F22" s="52">
        <v>9448</v>
      </c>
      <c r="G22" s="52">
        <v>-168477.9144791624</v>
      </c>
      <c r="I22" s="52">
        <v>-3379</v>
      </c>
      <c r="J22" s="52">
        <v>-3848</v>
      </c>
      <c r="K22" s="52">
        <v>6836</v>
      </c>
      <c r="L22" s="52">
        <v>9839</v>
      </c>
      <c r="M22" s="52">
        <v>-14089</v>
      </c>
      <c r="N22" s="52">
        <v>-14001</v>
      </c>
      <c r="O22" s="52">
        <v>-133992</v>
      </c>
      <c r="P22" s="52">
        <v>-6012.5203058113402</v>
      </c>
      <c r="Q22" s="52">
        <v>-24334</v>
      </c>
      <c r="R22" s="52"/>
      <c r="S22" s="52"/>
    </row>
    <row r="23" spans="2:20">
      <c r="B23" s="20" t="s">
        <v>97</v>
      </c>
      <c r="C23" s="29"/>
      <c r="D23" s="29"/>
      <c r="E23" s="52">
        <v>-112071</v>
      </c>
      <c r="F23" s="52">
        <v>-124400</v>
      </c>
      <c r="G23" s="52">
        <v>63657.247615755288</v>
      </c>
      <c r="I23" s="52">
        <v>-24638</v>
      </c>
      <c r="J23" s="52">
        <v>-20795</v>
      </c>
      <c r="K23" s="52">
        <v>-16297</v>
      </c>
      <c r="L23" s="52">
        <v>-62670</v>
      </c>
      <c r="M23" s="52">
        <v>8751</v>
      </c>
      <c r="N23" s="52">
        <v>-19217</v>
      </c>
      <c r="O23" s="52">
        <v>81701</v>
      </c>
      <c r="P23" s="52">
        <v>-7578.1962842446956</v>
      </c>
      <c r="Q23" s="52">
        <v>-10189.609601518423</v>
      </c>
      <c r="R23" s="52"/>
      <c r="S23" s="52"/>
    </row>
    <row r="24" spans="2:20">
      <c r="B24" s="20" t="s">
        <v>98</v>
      </c>
      <c r="C24" s="29"/>
      <c r="D24" s="29"/>
      <c r="E24" s="52">
        <v>0</v>
      </c>
      <c r="F24" s="52">
        <v>0</v>
      </c>
      <c r="G24" s="52">
        <v>0.59868325872957939</v>
      </c>
      <c r="I24" s="52">
        <v>-2846</v>
      </c>
      <c r="J24" s="52">
        <v>8410</v>
      </c>
      <c r="K24" s="52">
        <v>177.40000000000146</v>
      </c>
      <c r="L24" s="52">
        <v>-5741.9999999999927</v>
      </c>
      <c r="M24" s="52">
        <v>0</v>
      </c>
      <c r="N24" s="52">
        <v>-1</v>
      </c>
      <c r="O24" s="52">
        <v>-0.49</v>
      </c>
      <c r="P24" s="52">
        <v>-0.61819481226120843</v>
      </c>
      <c r="Q24" s="52">
        <v>1.0045194863851066</v>
      </c>
      <c r="R24" s="52"/>
      <c r="S24" s="52"/>
    </row>
    <row r="25" spans="2:20">
      <c r="C25" s="31"/>
      <c r="D25" s="31"/>
      <c r="E25" s="53"/>
      <c r="F25" s="53"/>
      <c r="G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2:20">
      <c r="B26" s="67" t="s">
        <v>99</v>
      </c>
      <c r="C26" s="68"/>
      <c r="D26" s="68"/>
      <c r="E26" s="69">
        <v>26359</v>
      </c>
      <c r="F26" s="69">
        <v>19672</v>
      </c>
      <c r="G26" s="69">
        <v>35343</v>
      </c>
      <c r="I26" s="69">
        <v>27542</v>
      </c>
      <c r="J26" s="69">
        <v>39629</v>
      </c>
      <c r="K26" s="69">
        <v>58493</v>
      </c>
      <c r="L26" s="69">
        <v>19672</v>
      </c>
      <c r="M26" s="69">
        <v>42311</v>
      </c>
      <c r="N26" s="69">
        <v>31838</v>
      </c>
      <c r="O26" s="69">
        <v>39935</v>
      </c>
      <c r="P26" s="69">
        <v>35343</v>
      </c>
      <c r="Q26" s="69">
        <v>24445</v>
      </c>
      <c r="R26" s="69"/>
      <c r="S26" s="69"/>
    </row>
    <row r="28" spans="2:20">
      <c r="B28" s="45" t="s">
        <v>65</v>
      </c>
    </row>
    <row r="29" spans="2:20">
      <c r="B29" s="45" t="s">
        <v>66</v>
      </c>
    </row>
  </sheetData>
  <mergeCells count="2">
    <mergeCell ref="C4:G4"/>
    <mergeCell ref="I4:P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7F99-2DD0-4FBC-A286-6CA821577B73}">
  <dimension ref="B1:R24"/>
  <sheetViews>
    <sheetView showGridLines="0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2" sqref="Q12"/>
    </sheetView>
  </sheetViews>
  <sheetFormatPr defaultColWidth="9.109375" defaultRowHeight="20.399999999999999"/>
  <cols>
    <col min="1" max="1" width="1" style="20" customWidth="1"/>
    <col min="2" max="2" width="61.88671875" style="20" bestFit="1" customWidth="1"/>
    <col min="3" max="3" width="40.33203125" style="24" customWidth="1"/>
    <col min="4" max="4" width="2.33203125" style="20" customWidth="1"/>
    <col min="5" max="6" width="21" style="21" bestFit="1" customWidth="1"/>
    <col min="7" max="9" width="20.109375" style="21" customWidth="1"/>
    <col min="10" max="10" width="6.109375" style="20" customWidth="1"/>
    <col min="11" max="17" width="20.109375" style="21" customWidth="1"/>
    <col min="18" max="18" width="17.33203125" style="20" bestFit="1" customWidth="1"/>
    <col min="19" max="16384" width="9.109375" style="20"/>
  </cols>
  <sheetData>
    <row r="1" spans="2:18" ht="55.5" customHeight="1">
      <c r="C1" s="21"/>
      <c r="D1" s="21"/>
      <c r="G1" s="20"/>
      <c r="J1" s="21"/>
      <c r="R1" s="21"/>
    </row>
    <row r="2" spans="2:18">
      <c r="B2" s="18" t="s">
        <v>100</v>
      </c>
      <c r="C2" s="19"/>
      <c r="D2" s="18"/>
      <c r="E2" s="22"/>
      <c r="F2" s="22"/>
      <c r="G2" s="22"/>
      <c r="H2" s="22"/>
      <c r="I2" s="22"/>
      <c r="J2" s="23"/>
      <c r="K2" s="22"/>
      <c r="L2" s="22"/>
      <c r="M2" s="22"/>
      <c r="N2" s="22"/>
      <c r="O2" s="22"/>
      <c r="P2" s="22"/>
      <c r="Q2" s="22"/>
      <c r="R2" s="23"/>
    </row>
    <row r="3" spans="2:18">
      <c r="B3" s="45" t="s">
        <v>101</v>
      </c>
    </row>
    <row r="4" spans="2:18" ht="45" customHeight="1">
      <c r="E4" s="93"/>
      <c r="F4" s="93"/>
      <c r="G4" s="93"/>
      <c r="H4" s="93"/>
      <c r="I4" s="85"/>
      <c r="K4" s="93"/>
      <c r="L4" s="93"/>
      <c r="M4" s="93"/>
      <c r="N4" s="93"/>
      <c r="O4" s="93"/>
      <c r="P4" s="93"/>
      <c r="Q4" s="85"/>
    </row>
    <row r="5" spans="2:18">
      <c r="B5" s="18"/>
      <c r="C5" s="19" t="s">
        <v>102</v>
      </c>
      <c r="D5" s="18"/>
      <c r="E5" s="19">
        <v>2017</v>
      </c>
      <c r="F5" s="19">
        <v>2018</v>
      </c>
      <c r="G5" s="19">
        <v>2019</v>
      </c>
      <c r="H5" s="57">
        <v>2020</v>
      </c>
      <c r="I5" s="57">
        <v>2021</v>
      </c>
      <c r="K5" s="19" t="s">
        <v>69</v>
      </c>
      <c r="L5" s="19" t="s">
        <v>70</v>
      </c>
      <c r="M5" s="19" t="s">
        <v>71</v>
      </c>
      <c r="N5" s="19" t="s">
        <v>73</v>
      </c>
      <c r="O5" s="19" t="s">
        <v>74</v>
      </c>
      <c r="P5" s="19" t="s">
        <v>75</v>
      </c>
      <c r="Q5" s="57" t="s">
        <v>77</v>
      </c>
    </row>
    <row r="6" spans="2:18">
      <c r="B6" s="20" t="s">
        <v>103</v>
      </c>
      <c r="C6" s="24" t="s">
        <v>104</v>
      </c>
      <c r="E6" s="43">
        <v>267606</v>
      </c>
      <c r="F6" s="43">
        <v>515780</v>
      </c>
      <c r="G6" s="58">
        <v>639799</v>
      </c>
      <c r="H6" s="58">
        <v>831631</v>
      </c>
      <c r="I6" s="58">
        <v>819419.02984571829</v>
      </c>
      <c r="K6" s="58">
        <v>682851</v>
      </c>
      <c r="L6" s="58">
        <v>740661</v>
      </c>
      <c r="M6" s="58">
        <v>835667</v>
      </c>
      <c r="N6" s="58">
        <v>814184</v>
      </c>
      <c r="O6" s="58">
        <v>817519</v>
      </c>
      <c r="P6" s="58">
        <v>783792</v>
      </c>
      <c r="Q6" s="58">
        <v>821488</v>
      </c>
      <c r="R6" s="61"/>
    </row>
    <row r="7" spans="2:18">
      <c r="B7" s="20" t="s">
        <v>105</v>
      </c>
      <c r="C7" s="24" t="s">
        <v>104</v>
      </c>
      <c r="E7" s="43">
        <v>264753</v>
      </c>
      <c r="F7" s="43">
        <v>532009</v>
      </c>
      <c r="G7" s="58">
        <v>757946</v>
      </c>
      <c r="H7" s="58">
        <v>892140</v>
      </c>
      <c r="I7" s="58">
        <v>843609.54010819725</v>
      </c>
      <c r="K7" s="58">
        <v>800988</v>
      </c>
      <c r="L7" s="58">
        <v>855887</v>
      </c>
      <c r="M7" s="58">
        <v>837402</v>
      </c>
      <c r="N7" s="58">
        <v>870625</v>
      </c>
      <c r="O7" s="58">
        <v>871584</v>
      </c>
      <c r="P7" s="58">
        <v>834111</v>
      </c>
      <c r="Q7" s="58">
        <v>843609.54010819737</v>
      </c>
    </row>
    <row r="8" spans="2:18">
      <c r="B8" s="20" t="s">
        <v>106</v>
      </c>
      <c r="C8" s="24" t="s">
        <v>104</v>
      </c>
      <c r="E8" s="39">
        <v>0.46500000000000002</v>
      </c>
      <c r="F8" s="39">
        <v>0.623</v>
      </c>
      <c r="G8" s="59">
        <v>0.68300000000000005</v>
      </c>
      <c r="H8" s="59">
        <v>0.67800000000000005</v>
      </c>
      <c r="I8" s="59">
        <f>+I7/'3. DRE'!G7</f>
        <v>0.59811200529835529</v>
      </c>
      <c r="J8" s="48"/>
      <c r="K8" s="59">
        <v>0.68458172370175374</v>
      </c>
      <c r="L8" s="59">
        <v>0.69399999999999995</v>
      </c>
      <c r="M8" s="59">
        <v>0.65</v>
      </c>
      <c r="N8" s="59">
        <v>0.66554573412417817</v>
      </c>
      <c r="O8" s="59">
        <v>0.67900000000000005</v>
      </c>
      <c r="P8" s="59">
        <v>0.63</v>
      </c>
      <c r="Q8" s="59">
        <v>0.48</v>
      </c>
    </row>
    <row r="9" spans="2:18">
      <c r="B9" s="20" t="s">
        <v>107</v>
      </c>
      <c r="C9" s="24" t="s">
        <v>108</v>
      </c>
      <c r="E9" s="43">
        <v>3123966</v>
      </c>
      <c r="F9" s="43">
        <v>3882970</v>
      </c>
      <c r="G9" s="58">
        <v>3632721</v>
      </c>
      <c r="H9" s="58">
        <v>4096721</v>
      </c>
      <c r="I9" s="58">
        <v>4783397</v>
      </c>
      <c r="K9" s="58">
        <v>4563744</v>
      </c>
      <c r="L9" s="58">
        <v>4705925</v>
      </c>
      <c r="M9" s="58">
        <v>4772970</v>
      </c>
      <c r="N9" s="58">
        <v>4552186</v>
      </c>
      <c r="O9" s="58">
        <v>3904806</v>
      </c>
      <c r="P9" s="58">
        <f>'2. Balanço Patrimonial'!K37+'2. Balanço Patrimonial'!K46</f>
        <v>4528277</v>
      </c>
      <c r="Q9" s="58">
        <v>4783397</v>
      </c>
    </row>
    <row r="10" spans="2:18">
      <c r="B10" s="20" t="s">
        <v>109</v>
      </c>
      <c r="C10" s="24" t="s">
        <v>108</v>
      </c>
      <c r="E10" s="43">
        <v>2956942</v>
      </c>
      <c r="F10" s="43">
        <v>3611149</v>
      </c>
      <c r="G10" s="58">
        <v>3368006</v>
      </c>
      <c r="H10" s="58">
        <v>3893678</v>
      </c>
      <c r="I10" s="58">
        <v>4405071</v>
      </c>
      <c r="J10" s="49"/>
      <c r="K10" s="58">
        <v>4228459</v>
      </c>
      <c r="L10" s="58">
        <v>4293622</v>
      </c>
      <c r="M10" s="58">
        <v>4330078</v>
      </c>
      <c r="N10" s="58">
        <v>4203363</v>
      </c>
      <c r="O10" s="58">
        <v>3647026</v>
      </c>
      <c r="P10" s="58">
        <f>P9-'2. Balanço Patrimonial'!K9-'2. Balanço Patrimonial'!K22</f>
        <v>4204595</v>
      </c>
      <c r="Q10" s="58">
        <v>4405071</v>
      </c>
    </row>
    <row r="11" spans="2:18">
      <c r="B11" s="20" t="s">
        <v>110</v>
      </c>
      <c r="C11" s="24" t="s">
        <v>111</v>
      </c>
      <c r="E11" s="47">
        <v>11</v>
      </c>
      <c r="F11" s="47">
        <v>7</v>
      </c>
      <c r="G11" s="60">
        <v>5.3</v>
      </c>
      <c r="H11" s="60">
        <v>4.7</v>
      </c>
      <c r="I11" s="60">
        <f>+I10/I6</f>
        <v>5.3758465932007882</v>
      </c>
      <c r="J11" s="50"/>
      <c r="K11" s="60">
        <v>6.1923596802230652</v>
      </c>
      <c r="L11" s="60">
        <v>5.8</v>
      </c>
      <c r="M11" s="60">
        <v>5.2</v>
      </c>
      <c r="N11" s="60">
        <v>5.1626696176785591</v>
      </c>
      <c r="O11" s="60">
        <v>4.5</v>
      </c>
      <c r="P11" s="60">
        <v>5.4</v>
      </c>
      <c r="Q11" s="60">
        <v>5.3623071791675594</v>
      </c>
    </row>
    <row r="12" spans="2:18">
      <c r="B12" s="20" t="s">
        <v>112</v>
      </c>
      <c r="C12" s="24" t="s">
        <v>111</v>
      </c>
      <c r="E12" s="47">
        <v>11.2</v>
      </c>
      <c r="F12" s="47">
        <v>6.8</v>
      </c>
      <c r="G12" s="60">
        <v>4.4000000000000004</v>
      </c>
      <c r="H12" s="60">
        <v>4.4000000000000004</v>
      </c>
      <c r="I12" s="60">
        <f>+I10/I7</f>
        <v>5.2216941494462317</v>
      </c>
      <c r="J12" s="50"/>
      <c r="K12" s="60">
        <v>5.2790541181640673</v>
      </c>
      <c r="L12" s="60">
        <v>5</v>
      </c>
      <c r="M12" s="60">
        <v>5.2</v>
      </c>
      <c r="N12" s="60">
        <v>4.8279833452979179</v>
      </c>
      <c r="O12" s="60">
        <v>4.2</v>
      </c>
      <c r="P12" s="60">
        <v>5</v>
      </c>
      <c r="Q12" s="60">
        <v>5.2216941494462317</v>
      </c>
    </row>
    <row r="13" spans="2:18">
      <c r="H13" s="24"/>
      <c r="I13" s="24"/>
      <c r="K13" s="24"/>
      <c r="L13" s="24"/>
      <c r="M13" s="24"/>
      <c r="N13" s="24"/>
      <c r="O13" s="24"/>
      <c r="P13" s="24"/>
      <c r="Q13" s="24"/>
    </row>
    <row r="14" spans="2:18" s="73" customFormat="1" ht="19.5" customHeight="1">
      <c r="B14" s="72" t="s">
        <v>62</v>
      </c>
      <c r="C14" s="72"/>
      <c r="D14" s="72"/>
      <c r="E14" s="71" t="s">
        <v>63</v>
      </c>
      <c r="F14" s="71" t="s">
        <v>63</v>
      </c>
      <c r="G14" s="71" t="s">
        <v>64</v>
      </c>
      <c r="H14" s="71" t="s">
        <v>64</v>
      </c>
      <c r="I14" s="71" t="s">
        <v>64</v>
      </c>
      <c r="J14" s="74"/>
      <c r="K14" s="71" t="s">
        <v>64</v>
      </c>
      <c r="L14" s="71" t="s">
        <v>64</v>
      </c>
      <c r="M14" s="71" t="s">
        <v>64</v>
      </c>
      <c r="N14" s="71" t="s">
        <v>64</v>
      </c>
      <c r="O14" s="71" t="s">
        <v>64</v>
      </c>
      <c r="P14" s="71" t="s">
        <v>64</v>
      </c>
      <c r="Q14" s="71" t="s">
        <v>64</v>
      </c>
    </row>
    <row r="15" spans="2:18">
      <c r="B15" s="20" t="s">
        <v>103</v>
      </c>
      <c r="C15" s="24" t="s">
        <v>104</v>
      </c>
      <c r="E15" s="43">
        <v>84567</v>
      </c>
      <c r="F15" s="43">
        <v>138769</v>
      </c>
      <c r="G15" s="58">
        <v>160771</v>
      </c>
      <c r="H15" s="58">
        <v>159975</v>
      </c>
      <c r="I15" s="58">
        <v>151027.69586162933</v>
      </c>
      <c r="K15" s="58">
        <v>162714</v>
      </c>
      <c r="L15" s="58">
        <v>158988</v>
      </c>
      <c r="M15" s="58">
        <v>168827</v>
      </c>
      <c r="N15" s="58">
        <v>148176</v>
      </c>
      <c r="O15" s="58">
        <v>152142</v>
      </c>
      <c r="P15" s="58">
        <v>146664</v>
      </c>
      <c r="Q15" s="58">
        <v>154650</v>
      </c>
    </row>
    <row r="16" spans="2:18">
      <c r="B16" s="20" t="s">
        <v>105</v>
      </c>
      <c r="C16" s="24" t="s">
        <v>104</v>
      </c>
      <c r="E16" s="43">
        <v>83704</v>
      </c>
      <c r="F16" s="43">
        <v>143047</v>
      </c>
      <c r="G16" s="58">
        <v>190593</v>
      </c>
      <c r="H16" s="58">
        <v>171834</v>
      </c>
      <c r="I16" s="58">
        <v>155367.90978113638</v>
      </c>
      <c r="K16" s="58">
        <v>192328</v>
      </c>
      <c r="L16" s="58">
        <v>188771</v>
      </c>
      <c r="M16" s="58">
        <v>182734</v>
      </c>
      <c r="N16" s="58">
        <v>159470</v>
      </c>
      <c r="O16" s="58">
        <v>161698</v>
      </c>
      <c r="P16" s="58">
        <v>155789</v>
      </c>
      <c r="Q16" s="58">
        <v>159451.77868882866</v>
      </c>
    </row>
    <row r="17" spans="2:17">
      <c r="B17" s="20" t="s">
        <v>106</v>
      </c>
      <c r="C17" s="24" t="s">
        <v>104</v>
      </c>
      <c r="E17" s="39">
        <v>0.46899999999999997</v>
      </c>
      <c r="F17" s="39">
        <v>0.61599999999999999</v>
      </c>
      <c r="G17" s="39">
        <v>0.68100000000000005</v>
      </c>
      <c r="H17" s="59">
        <v>0.67800000000000005</v>
      </c>
      <c r="I17" s="59">
        <v>0.59690829209520313</v>
      </c>
      <c r="K17" s="59">
        <v>0.68300000000000005</v>
      </c>
      <c r="L17" s="59">
        <v>0.69099999999999995</v>
      </c>
      <c r="M17" s="59">
        <v>0.68899999999999995</v>
      </c>
      <c r="N17" s="59">
        <v>0.63200000000000001</v>
      </c>
      <c r="O17" s="59">
        <v>0.68</v>
      </c>
      <c r="P17" s="59">
        <v>0.63</v>
      </c>
      <c r="Q17" s="59">
        <v>0.48</v>
      </c>
    </row>
    <row r="18" spans="2:17">
      <c r="B18" s="20" t="s">
        <v>107</v>
      </c>
      <c r="C18" s="24" t="s">
        <v>108</v>
      </c>
      <c r="E18" s="43">
        <v>944367</v>
      </c>
      <c r="F18" s="43">
        <v>1002108</v>
      </c>
      <c r="G18" s="58">
        <v>901264</v>
      </c>
      <c r="H18" s="58">
        <v>788331</v>
      </c>
      <c r="I18" s="58">
        <v>857163</v>
      </c>
      <c r="K18" s="58">
        <v>877863</v>
      </c>
      <c r="L18" s="58">
        <v>859373</v>
      </c>
      <c r="M18" s="58">
        <v>846166</v>
      </c>
      <c r="N18" s="58">
        <v>799007</v>
      </c>
      <c r="O18" s="58">
        <v>780618</v>
      </c>
      <c r="P18" s="58">
        <v>832496</v>
      </c>
      <c r="Q18" s="58">
        <v>860689</v>
      </c>
    </row>
    <row r="19" spans="2:17">
      <c r="B19" s="20" t="s">
        <v>109</v>
      </c>
      <c r="C19" s="24" t="s">
        <v>108</v>
      </c>
      <c r="E19" s="43">
        <v>893876</v>
      </c>
      <c r="F19" s="43">
        <v>931958</v>
      </c>
      <c r="G19" s="58">
        <v>835588</v>
      </c>
      <c r="H19" s="58">
        <v>749260</v>
      </c>
      <c r="I19" s="58">
        <v>789369</v>
      </c>
      <c r="K19" s="58">
        <v>813369</v>
      </c>
      <c r="L19" s="58">
        <v>784080</v>
      </c>
      <c r="M19" s="58">
        <v>767649</v>
      </c>
      <c r="N19" s="58">
        <v>737781</v>
      </c>
      <c r="O19" s="58">
        <v>729095</v>
      </c>
      <c r="P19" s="58">
        <v>772989</v>
      </c>
      <c r="Q19" s="58">
        <v>810655</v>
      </c>
    </row>
    <row r="20" spans="2:17">
      <c r="B20" s="20" t="s">
        <v>110</v>
      </c>
      <c r="C20" s="24" t="s">
        <v>111</v>
      </c>
      <c r="E20" s="21">
        <v>10.6</v>
      </c>
      <c r="F20" s="21">
        <v>6.7</v>
      </c>
      <c r="G20" s="24">
        <v>5.2</v>
      </c>
      <c r="H20" s="24">
        <v>4.7</v>
      </c>
      <c r="I20" s="24">
        <v>5.2</v>
      </c>
      <c r="J20" s="50"/>
      <c r="K20" s="60">
        <v>4.9987647037132641</v>
      </c>
      <c r="L20" s="60">
        <v>4.9000000000000004</v>
      </c>
      <c r="M20" s="60">
        <v>4.5</v>
      </c>
      <c r="N20" s="60">
        <v>4.9790856818918048</v>
      </c>
      <c r="O20" s="60">
        <v>4.8</v>
      </c>
      <c r="P20" s="60">
        <v>5.3</v>
      </c>
      <c r="Q20" s="60">
        <v>5.2418687358551566</v>
      </c>
    </row>
    <row r="21" spans="2:17">
      <c r="B21" s="20" t="s">
        <v>112</v>
      </c>
      <c r="C21" s="24" t="s">
        <v>111</v>
      </c>
      <c r="E21" s="21">
        <v>10.7</v>
      </c>
      <c r="F21" s="21">
        <v>6.5</v>
      </c>
      <c r="G21" s="24">
        <v>4.4000000000000004</v>
      </c>
      <c r="H21" s="24">
        <v>4.4000000000000004</v>
      </c>
      <c r="I21" s="24">
        <v>5.0999999999999996</v>
      </c>
      <c r="J21" s="50"/>
      <c r="K21" s="60">
        <v>4.2290722099746265</v>
      </c>
      <c r="L21" s="60">
        <v>4.2</v>
      </c>
      <c r="M21" s="60">
        <v>4.2</v>
      </c>
      <c r="N21" s="60">
        <v>4.6264563867812125</v>
      </c>
      <c r="O21" s="60">
        <v>4.5</v>
      </c>
      <c r="P21" s="60">
        <v>5</v>
      </c>
      <c r="Q21" s="60">
        <v>5.0840135285163504</v>
      </c>
    </row>
    <row r="23" spans="2:17">
      <c r="B23" s="45" t="s">
        <v>65</v>
      </c>
      <c r="G23" s="47"/>
      <c r="H23" s="47"/>
      <c r="I23" s="47"/>
      <c r="K23" s="47"/>
      <c r="L23" s="47"/>
      <c r="M23" s="47"/>
      <c r="N23" s="47"/>
      <c r="O23" s="47"/>
      <c r="P23" s="47"/>
      <c r="Q23" s="47"/>
    </row>
    <row r="24" spans="2:17">
      <c r="B24" s="45" t="s">
        <v>66</v>
      </c>
    </row>
  </sheetData>
  <mergeCells count="2">
    <mergeCell ref="E4:H4"/>
    <mergeCell ref="K4:P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BEFD-4183-428C-8D80-4BC745902465}">
  <dimension ref="B1:R13"/>
  <sheetViews>
    <sheetView showGridLines="0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8" sqref="N18"/>
    </sheetView>
  </sheetViews>
  <sheetFormatPr defaultColWidth="9.109375" defaultRowHeight="20.399999999999999"/>
  <cols>
    <col min="1" max="1" width="1" style="20" customWidth="1"/>
    <col min="2" max="2" width="76.33203125" style="20" customWidth="1"/>
    <col min="3" max="4" width="21" style="21" bestFit="1" customWidth="1"/>
    <col min="5" max="7" width="20.109375" style="21" customWidth="1"/>
    <col min="8" max="8" width="6.109375" style="20" customWidth="1"/>
    <col min="9" max="10" width="20.109375" style="21" customWidth="1"/>
    <col min="11" max="12" width="21.6640625" style="21" customWidth="1"/>
    <col min="13" max="14" width="20.109375" style="21" customWidth="1"/>
    <col min="15" max="17" width="21.6640625" style="21" customWidth="1"/>
    <col min="18" max="18" width="17.33203125" style="20" bestFit="1" customWidth="1"/>
    <col min="19" max="16384" width="9.109375" style="20"/>
  </cols>
  <sheetData>
    <row r="1" spans="2:18" ht="55.5" customHeight="1">
      <c r="E1" s="20"/>
      <c r="H1" s="21"/>
      <c r="R1" s="21"/>
    </row>
    <row r="2" spans="2:18">
      <c r="B2" s="18" t="s">
        <v>113</v>
      </c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>
      <c r="B3" s="45" t="s">
        <v>114</v>
      </c>
    </row>
    <row r="4" spans="2:18" ht="45" customHeight="1">
      <c r="C4" s="93"/>
      <c r="D4" s="93"/>
      <c r="E4" s="93"/>
      <c r="F4" s="93"/>
      <c r="G4" s="85"/>
      <c r="I4" s="93"/>
      <c r="J4" s="93"/>
      <c r="K4" s="93"/>
      <c r="L4" s="93"/>
      <c r="M4" s="93"/>
      <c r="N4" s="93"/>
      <c r="O4" s="93"/>
      <c r="P4" s="85"/>
      <c r="Q4" s="85"/>
    </row>
    <row r="5" spans="2:18">
      <c r="B5" s="18"/>
      <c r="C5" s="19">
        <v>2017</v>
      </c>
      <c r="D5" s="19">
        <v>2018</v>
      </c>
      <c r="E5" s="19">
        <v>2019</v>
      </c>
      <c r="F5" s="57">
        <v>2020</v>
      </c>
      <c r="G5" s="57">
        <v>2021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57" t="s">
        <v>76</v>
      </c>
      <c r="Q5" s="57" t="s">
        <v>77</v>
      </c>
    </row>
    <row r="6" spans="2:18">
      <c r="B6" s="20" t="s">
        <v>115</v>
      </c>
      <c r="C6" s="79">
        <v>0.85</v>
      </c>
      <c r="D6" s="79">
        <v>0.75</v>
      </c>
      <c r="E6" s="80">
        <v>0.78</v>
      </c>
      <c r="F6" s="80">
        <v>0.75</v>
      </c>
      <c r="G6" s="80">
        <v>0.72</v>
      </c>
      <c r="H6" s="81"/>
      <c r="I6" s="80">
        <v>0.78</v>
      </c>
      <c r="J6" s="80">
        <v>0.76</v>
      </c>
      <c r="K6" s="80">
        <v>0.74</v>
      </c>
      <c r="L6" s="80">
        <v>0.73</v>
      </c>
      <c r="M6" s="80">
        <v>0.63</v>
      </c>
      <c r="N6" s="80">
        <v>0.68</v>
      </c>
      <c r="O6" s="80">
        <v>0.7</v>
      </c>
      <c r="P6" s="80">
        <v>0.77</v>
      </c>
      <c r="Q6" s="80">
        <v>0.8</v>
      </c>
      <c r="R6" s="61"/>
    </row>
    <row r="7" spans="2:18">
      <c r="C7" s="79"/>
      <c r="D7" s="79"/>
      <c r="E7" s="80"/>
      <c r="F7" s="80"/>
      <c r="G7" s="80"/>
      <c r="H7" s="81"/>
      <c r="I7" s="80"/>
      <c r="J7" s="80"/>
      <c r="K7" s="80"/>
      <c r="L7" s="80"/>
      <c r="M7" s="80"/>
      <c r="N7" s="80"/>
      <c r="O7" s="80"/>
      <c r="P7" s="80"/>
      <c r="Q7" s="80"/>
      <c r="R7" s="61"/>
    </row>
    <row r="8" spans="2:18">
      <c r="B8" s="18"/>
      <c r="C8" s="19">
        <v>2017</v>
      </c>
      <c r="D8" s="19">
        <v>2018</v>
      </c>
      <c r="E8" s="19">
        <v>2019</v>
      </c>
      <c r="F8" s="57">
        <v>2020</v>
      </c>
      <c r="G8" s="57">
        <v>2021</v>
      </c>
      <c r="I8" s="19" t="s">
        <v>116</v>
      </c>
      <c r="J8" s="19" t="s">
        <v>117</v>
      </c>
      <c r="K8" s="19" t="s">
        <v>118</v>
      </c>
      <c r="L8" s="19" t="s">
        <v>22</v>
      </c>
      <c r="M8" s="19" t="s">
        <v>23</v>
      </c>
      <c r="N8" s="19" t="s">
        <v>24</v>
      </c>
      <c r="O8" s="19" t="s">
        <v>25</v>
      </c>
      <c r="P8" s="87"/>
      <c r="Q8" s="87"/>
    </row>
    <row r="9" spans="2:18" s="82" customFormat="1">
      <c r="B9" s="82" t="s">
        <v>119</v>
      </c>
      <c r="C9" s="83">
        <v>3.1E-2</v>
      </c>
      <c r="D9" s="83">
        <v>3.6999999999999998E-2</v>
      </c>
      <c r="E9" s="84">
        <v>3.4000000000000002E-2</v>
      </c>
      <c r="F9" s="84">
        <v>2.1000000000000001E-2</v>
      </c>
      <c r="G9" s="84">
        <v>2.5999999999999999E-2</v>
      </c>
      <c r="I9" s="84">
        <v>1.0999999999999999E-2</v>
      </c>
      <c r="J9" s="84">
        <v>1.7999999999999999E-2</v>
      </c>
      <c r="K9" s="84">
        <v>1.9E-2</v>
      </c>
      <c r="L9" s="84">
        <v>1.7999999999999999E-2</v>
      </c>
      <c r="M9" s="84">
        <v>2.5000000000000001E-2</v>
      </c>
      <c r="N9" s="84">
        <v>2.1000000000000001E-2</v>
      </c>
      <c r="O9" s="84">
        <v>6.3E-2</v>
      </c>
      <c r="P9" s="84"/>
    </row>
    <row r="10" spans="2:18">
      <c r="F10" s="24"/>
      <c r="G10" s="24"/>
      <c r="I10" s="24"/>
      <c r="J10" s="24"/>
      <c r="K10" s="24"/>
      <c r="L10" s="24"/>
      <c r="M10" s="24"/>
      <c r="N10" s="24"/>
      <c r="O10" s="24"/>
      <c r="P10" s="24"/>
      <c r="Q10" s="24"/>
    </row>
    <row r="12" spans="2:18">
      <c r="B12" s="45" t="s">
        <v>120</v>
      </c>
      <c r="E12" s="47"/>
      <c r="F12" s="47"/>
      <c r="G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2:18">
      <c r="B13" s="45" t="s">
        <v>121</v>
      </c>
    </row>
  </sheetData>
  <mergeCells count="2">
    <mergeCell ref="C4:F4"/>
    <mergeCell ref="I4:O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3117D706438949B56EF005CF011BB5" ma:contentTypeVersion="13" ma:contentTypeDescription="Crie um novo documento." ma:contentTypeScope="" ma:versionID="825882cfd77b4a17a3178afe153baa3c">
  <xsd:schema xmlns:xsd="http://www.w3.org/2001/XMLSchema" xmlns:xs="http://www.w3.org/2001/XMLSchema" xmlns:p="http://schemas.microsoft.com/office/2006/metadata/properties" xmlns:ns2="946df474-5352-4cbf-8c36-02d8ab48cd3e" xmlns:ns3="539ab9e7-cbb8-44a0-88d1-7ad2c2fee006" targetNamespace="http://schemas.microsoft.com/office/2006/metadata/properties" ma:root="true" ma:fieldsID="67126cd770cafb2be39f4c17abead988" ns2:_="" ns3:_="">
    <xsd:import namespace="946df474-5352-4cbf-8c36-02d8ab48cd3e"/>
    <xsd:import namespace="539ab9e7-cbb8-44a0-88d1-7ad2c2fee0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f474-5352-4cbf-8c36-02d8ab48c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ab9e7-cbb8-44a0-88d1-7ad2c2fee0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6DDB80-EFEF-48CC-A918-A0D9514B04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BAA591-0C49-4460-B63A-FA87734E2260}">
  <ds:schemaRefs>
    <ds:schemaRef ds:uri="http://purl.org/dc/dcmitype/"/>
    <ds:schemaRef ds:uri="http://purl.org/dc/elements/1.1/"/>
    <ds:schemaRef ds:uri="http://schemas.microsoft.com/office/infopath/2007/PartnerControls"/>
    <ds:schemaRef ds:uri="946df474-5352-4cbf-8c36-02d8ab48cd3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539ab9e7-cbb8-44a0-88d1-7ad2c2fee00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3E0ADC-99BD-42DB-8BC2-F59E7C4E0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1. Premissas Gerais</vt:lpstr>
      <vt:lpstr>2. Balanço Patrimonial</vt:lpstr>
      <vt:lpstr>3. DRE</vt:lpstr>
      <vt:lpstr>4. Fluxo de Caixa</vt:lpstr>
      <vt:lpstr>5. Medições não Contábeis</vt:lpstr>
      <vt:lpstr>6. Indicadores Operacionais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Venâncio</dc:creator>
  <cp:keywords/>
  <dc:description/>
  <cp:lastModifiedBy>Eduarda de Castro Miguel</cp:lastModifiedBy>
  <cp:revision/>
  <dcterms:created xsi:type="dcterms:W3CDTF">2020-05-08T14:25:34Z</dcterms:created>
  <dcterms:modified xsi:type="dcterms:W3CDTF">2022-05-24T19:05:22Z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0x010100463117D706438949B56EF005CF011BB5</vt:lpwstr>
  </property>
</Properties>
</file>