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petrobrasbr.sharepoint.com/teams/bdoc_INVESTIDORES-ESG/Documentos Compartilhados/Site ESG/"/>
    </mc:Choice>
  </mc:AlternateContent>
  <xr:revisionPtr revIDLastSave="175" documentId="8_{C3047EA9-A6D3-4764-8F61-254CD8760E45}" xr6:coauthVersionLast="47" xr6:coauthVersionMax="47" xr10:uidLastSave="{0713C334-7B22-4C94-9407-3D20D8950EE8}"/>
  <bookViews>
    <workbookView xWindow="-110" yWindow="-110" windowWidth="19420" windowHeight="10300" xr2:uid="{00000000-000D-0000-FFFF-FFFF00000000}"/>
  </bookViews>
  <sheets>
    <sheet name="Indicadores" sheetId="1" r:id="rId1"/>
  </sheets>
  <definedNames>
    <definedName name="_xlnm._FilterDatabase" localSheetId="0" hidden="1">Indicadores!$B$8:$I$32</definedName>
    <definedName name="_xlnm.Print_Area" localSheetId="0">Indicadores!$B$1:$J$88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1" i="1"/>
  <c r="C31" i="1"/>
  <c r="H65" i="1"/>
  <c r="H66" i="1"/>
  <c r="H64" i="1"/>
  <c r="H69" i="1"/>
  <c r="H68" i="1"/>
  <c r="H67" i="1"/>
  <c r="E66" i="1"/>
  <c r="E61" i="1"/>
</calcChain>
</file>

<file path=xl/sharedStrings.xml><?xml version="1.0" encoding="utf-8"?>
<sst xmlns="http://schemas.openxmlformats.org/spreadsheetml/2006/main" count="79" uniqueCount="79">
  <si>
    <t>Meio Ambiente</t>
  </si>
  <si>
    <t>Vazamentos em óleo e derivados (m³)</t>
  </si>
  <si>
    <t>Consumo de energia (terajaule - TJ)</t>
  </si>
  <si>
    <t>Retirada de água doce (milhões de m³)</t>
  </si>
  <si>
    <t>Segurança e Saúde</t>
  </si>
  <si>
    <t>Segurança e Saúde Ocupacional</t>
  </si>
  <si>
    <t>Fatalidades</t>
  </si>
  <si>
    <t>Taxa de Acidentados Registráveis (TAR)</t>
  </si>
  <si>
    <t>Segurança de Processo</t>
  </si>
  <si>
    <t>Número de Anomalias de Segurança de Processo Nível 1 (Nasp Tier 1)</t>
  </si>
  <si>
    <t>Contribuições para a Sociedade</t>
  </si>
  <si>
    <t>Investimentos em projetos socioambientais (milhões R$)</t>
  </si>
  <si>
    <t>Investimentos em projetos culturais (milhões R$)</t>
  </si>
  <si>
    <t>Pessoas</t>
  </si>
  <si>
    <t>Empregados</t>
  </si>
  <si>
    <t>- Feminino</t>
  </si>
  <si>
    <t>- Masculino</t>
  </si>
  <si>
    <t>Hidrocarbonetos não aproveitados (milhões de m³) - dissipados na atmosfera</t>
  </si>
  <si>
    <t>- Energia elétrica importada</t>
  </si>
  <si>
    <t>Investimentos em projetos esportivos (milhões R$)</t>
  </si>
  <si>
    <t>Resíduos perigosos (mil toneladas/ano)</t>
  </si>
  <si>
    <t>- Taxa de Acidentados Registráveis (TAR) - Empregados</t>
  </si>
  <si>
    <t>- Taxa de Acidentados Registráveis (TAR) - Contratados</t>
  </si>
  <si>
    <t>- Taxa de Frequência de Acidentados com Afastamento (TFCA) - Empregados</t>
  </si>
  <si>
    <t>- Taxa de Frequência de Acidentados com Afastamento (TFCA) - Contratados</t>
  </si>
  <si>
    <t>Taxa de Incidência de Doença Ocupacional (TIDO) - Empregados</t>
  </si>
  <si>
    <t>Média de dias perdidos por empregado relacionados ao trabalho</t>
  </si>
  <si>
    <t>- Branco</t>
  </si>
  <si>
    <t>- Pardo</t>
  </si>
  <si>
    <t>- Preto</t>
  </si>
  <si>
    <t>- Amarelo</t>
  </si>
  <si>
    <t>- Indígena</t>
  </si>
  <si>
    <t>- Não informada</t>
  </si>
  <si>
    <t>Gênero</t>
  </si>
  <si>
    <t>Étnico</t>
  </si>
  <si>
    <t>Idade</t>
  </si>
  <si>
    <t>Dividendos por ação (US$) - PETR3</t>
  </si>
  <si>
    <t>Dividendos por ação (US$) - PETR4</t>
  </si>
  <si>
    <t>Reúso em relação ao total de água doce utilizada (%)</t>
  </si>
  <si>
    <t>Demanda de água doce [retirada + reusada] (milhões de m³)</t>
  </si>
  <si>
    <t>Percentual de Tempo Perdido – PTP/PTP-S50(%) – Empregados</t>
  </si>
  <si>
    <t>Doações (milhões R$)</t>
  </si>
  <si>
    <t>- Até 24 anos</t>
  </si>
  <si>
    <t>- De 25 a 29</t>
  </si>
  <si>
    <t>- De 30 a 34</t>
  </si>
  <si>
    <t>- De 35 a 39</t>
  </si>
  <si>
    <t>- De 40 a 44</t>
  </si>
  <si>
    <t>- De 45 a 49</t>
  </si>
  <si>
    <t>- De 50 a 54</t>
  </si>
  <si>
    <t>- De 55 a 59</t>
  </si>
  <si>
    <t>- De 60 em diante</t>
  </si>
  <si>
    <t>Tributos e participações governamentais pagos (Bilhões de R$)</t>
  </si>
  <si>
    <t>Taxa de Frequência de Acidentados com Afastamento (TFCA) - Total</t>
  </si>
  <si>
    <t xml:space="preserve">Diversidade </t>
  </si>
  <si>
    <t>% de Mulheres em Posição de Liderança</t>
  </si>
  <si>
    <t>-</t>
  </si>
  <si>
    <t>Meta</t>
  </si>
  <si>
    <t>- Combustíveis oriundos de fontes não renováveis</t>
  </si>
  <si>
    <t>Resíduos não-perigosos (mil toneladas/ano)</t>
  </si>
  <si>
    <t>Equidade Salarial - razão entre remuneração de mulheres e homens</t>
  </si>
  <si>
    <t>1. A partir de 2018, em função de revisão na identidade do indicador corporativo "Volume de Água Reusada", passamos a contabilizar o volume de água produzida reinjentada para recuperação secundária de óleo e gás em campos terrestres.
2. O indicador EHD – Volume de Efluente Hídrico Descartado contempla os efluentes industriais, sanitários e água produzida descartados (observados os limites legais) ou enviados para tratamento e destinação final. Nele não estão contabilizados os descartes de água de resfriamento em circuito aberto, nem a injeção ou reinjeção de água em reservatórios para fins de recuperação secundária.
3. Incluímos as emissões de GEE operacionais diretas (escopo 1) e indiretas provenientes da aquisição de energia elétrica e/ou térmica produzida por terceiros (escopo 2). As emissões de CO₂ equivalente foram calculadas com base nos valores de Potencial de Aquecimento Global (GWP) do Quarto Relatório de Avaliação do IPCC – Painel Intergovernamental sobre Mudanças Climáticas (AR4).
4. Para o cálculo das emissões de escopo 3 citadas, utilizamos duas categorias do GHG Protocol: emissões indiretas do processamento de produtos (Categoria 10) e emissões indiretas referentes à utilização dos produtos entregues ao mercado (Categoria 11).
5. Posições de Liderança primeiro nível de gestão: coordenador e gerente setorial.
6. Posições de Liderança de alta gestão: diretoria e gerência executiva.
7. As diretorias geradoras de receita são: Diretoria de Comercialização e Logística; Diretoria de Desenvolvimento da Produção; Diretoria de Exploração e Produção; e Diretoria de Refino e Gás Natural.
8. Carreira STEM: Ciência, Tecnologia, Engenharia e Matemática.</t>
  </si>
  <si>
    <r>
      <t>% de Mulheres em Posição de Liderança - primeiro nível de gestão</t>
    </r>
    <r>
      <rPr>
        <vertAlign val="superscript"/>
        <sz val="11"/>
        <color rgb="FF000000"/>
        <rFont val="Calibri"/>
        <family val="2"/>
        <scheme val="minor"/>
      </rPr>
      <t>5</t>
    </r>
  </si>
  <si>
    <r>
      <t>% de Mulheres em Posição de Liderança - alta gestão</t>
    </r>
    <r>
      <rPr>
        <vertAlign val="superscript"/>
        <sz val="11"/>
        <color rgb="FF000000"/>
        <rFont val="Calibri"/>
        <family val="2"/>
        <scheme val="minor"/>
      </rPr>
      <t>6</t>
    </r>
  </si>
  <si>
    <r>
      <t>% de mulheres em posição de liderança - relacionada à geração de receita</t>
    </r>
    <r>
      <rPr>
        <vertAlign val="superscript"/>
        <sz val="11"/>
        <color theme="1"/>
        <rFont val="Calibri"/>
        <family val="2"/>
        <scheme val="minor"/>
      </rPr>
      <t>7</t>
    </r>
  </si>
  <si>
    <r>
      <t>% de mulheres na carreira STEM</t>
    </r>
    <r>
      <rPr>
        <vertAlign val="superscript"/>
        <sz val="11"/>
        <color theme="1"/>
        <rFont val="Calibri"/>
        <family val="2"/>
        <scheme val="minor"/>
      </rPr>
      <t>8</t>
    </r>
  </si>
  <si>
    <r>
      <t>Água reusada (milhões de m³)</t>
    </r>
    <r>
      <rPr>
        <vertAlign val="superscript"/>
        <sz val="11"/>
        <rFont val="Calibri"/>
        <family val="2"/>
        <scheme val="minor"/>
      </rPr>
      <t xml:space="preserve"> 1</t>
    </r>
  </si>
  <si>
    <r>
      <t>EHD - Volume de Efluente Hídrico Descartado (milhões de m³)</t>
    </r>
    <r>
      <rPr>
        <vertAlign val="superscript"/>
        <sz val="11"/>
        <rFont val="Calibri"/>
        <family val="2"/>
        <scheme val="minor"/>
      </rPr>
      <t>2</t>
    </r>
  </si>
  <si>
    <r>
      <t>Emissões operacionais totais de gases de efeito estufa (milhões tCO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e)</t>
    </r>
    <r>
      <rPr>
        <vertAlign val="superscript"/>
        <sz val="11"/>
        <rFont val="Calibri"/>
        <family val="2"/>
        <scheme val="minor"/>
      </rPr>
      <t>3</t>
    </r>
  </si>
  <si>
    <r>
      <t>Emissões operacionais de dióxido de carbono - CO</t>
    </r>
    <r>
      <rPr>
        <vertAlign val="subscript"/>
        <sz val="11"/>
        <rFont val="Calibri"/>
        <family val="2"/>
        <scheme val="minor"/>
      </rPr>
      <t xml:space="preserve">2  </t>
    </r>
    <r>
      <rPr>
        <sz val="11"/>
        <rFont val="Calibri"/>
        <family val="2"/>
        <scheme val="minor"/>
      </rPr>
      <t>(milhões t)</t>
    </r>
  </si>
  <si>
    <r>
      <t>Emissões indiretas de Escopo 3 (t CO</t>
    </r>
    <r>
      <rPr>
        <vertAlign val="subscript"/>
        <sz val="11"/>
        <rFont val="Calibri"/>
        <family val="2"/>
        <scheme val="minor"/>
      </rPr>
      <t>2e</t>
    </r>
    <r>
      <rPr>
        <sz val="11"/>
        <rFont val="Calibri"/>
        <family val="2"/>
        <scheme val="minor"/>
      </rPr>
      <t>)</t>
    </r>
    <r>
      <rPr>
        <vertAlign val="superscript"/>
        <sz val="11"/>
        <rFont val="Calibri"/>
        <family val="2"/>
        <scheme val="minor"/>
      </rPr>
      <t>4</t>
    </r>
  </si>
  <si>
    <t>Emissões atmosféricas - NOx (mil t)</t>
  </si>
  <si>
    <t>Emissões atmosféricas - SOx (mil t)</t>
  </si>
  <si>
    <t>Emissões atmosféricas - Material particulado (mil t)</t>
  </si>
  <si>
    <r>
      <t>Intensidade de Carbono no E&amp;P (kgCO</t>
    </r>
    <r>
      <rPr>
        <vertAlign val="subscript"/>
        <sz val="11"/>
        <rFont val="Calibri"/>
        <family val="2"/>
        <scheme val="minor"/>
      </rPr>
      <t>2e</t>
    </r>
    <r>
      <rPr>
        <sz val="11"/>
        <rFont val="Calibri"/>
        <family val="2"/>
        <scheme val="minor"/>
      </rPr>
      <t>/boe)</t>
    </r>
  </si>
  <si>
    <r>
      <t>Intensidade de Carbono no Refino (kgCO</t>
    </r>
    <r>
      <rPr>
        <vertAlign val="subscript"/>
        <sz val="11"/>
        <rFont val="Calibri"/>
        <family val="2"/>
        <scheme val="minor"/>
      </rPr>
      <t>2e</t>
    </r>
    <r>
      <rPr>
        <sz val="11"/>
        <rFont val="Calibri"/>
        <family val="2"/>
        <scheme val="minor"/>
      </rPr>
      <t>/CWT)</t>
    </r>
  </si>
  <si>
    <t>Intensidade de Metano no E&amp;P (tCH4 /mil tHC)</t>
  </si>
  <si>
    <t>Hidrocarbonetos não aproveitados (milhões de m³) - queimados em tocha</t>
  </si>
  <si>
    <t>% de Mulheres</t>
  </si>
  <si>
    <r>
      <t>Emissões operacionais de metano - CH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(mil 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</si>
</sst>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5" fontId="0" fillId="0" borderId="2" xfId="1" applyNumberFormat="1" applyFont="1" applyBorder="1"/>
    <xf numFmtId="164" fontId="0" fillId="0" borderId="0" xfId="1" applyNumberFormat="1" applyFont="1" applyBorder="1"/>
    <xf numFmtId="0" fontId="0" fillId="0" borderId="1" xfId="0" quotePrefix="1" applyBorder="1"/>
    <xf numFmtId="0" fontId="0" fillId="0" borderId="2" xfId="0" quotePrefix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0" fontId="2" fillId="0" borderId="3" xfId="0" applyFont="1" applyBorder="1"/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2" xfId="1" applyFont="1" applyFill="1" applyBorder="1"/>
    <xf numFmtId="43" fontId="0" fillId="0" borderId="2" xfId="1" applyFont="1" applyBorder="1"/>
    <xf numFmtId="164" fontId="0" fillId="0" borderId="0" xfId="1" applyNumberFormat="1" applyFont="1"/>
    <xf numFmtId="0" fontId="8" fillId="0" borderId="1" xfId="0" applyFont="1" applyBorder="1"/>
    <xf numFmtId="0" fontId="10" fillId="0" borderId="2" xfId="0" applyFont="1" applyBorder="1"/>
    <xf numFmtId="9" fontId="0" fillId="0" borderId="2" xfId="0" applyNumberFormat="1" applyBorder="1"/>
    <xf numFmtId="0" fontId="10" fillId="0" borderId="1" xfId="0" applyFont="1" applyBorder="1"/>
    <xf numFmtId="4" fontId="10" fillId="0" borderId="1" xfId="0" applyNumberFormat="1" applyFont="1" applyBorder="1"/>
    <xf numFmtId="0" fontId="9" fillId="0" borderId="3" xfId="0" applyFont="1" applyBorder="1"/>
    <xf numFmtId="9" fontId="0" fillId="0" borderId="1" xfId="0" applyNumberFormat="1" applyBorder="1"/>
    <xf numFmtId="0" fontId="0" fillId="0" borderId="3" xfId="0" applyBorder="1"/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164" fontId="8" fillId="0" borderId="1" xfId="1" applyNumberFormat="1" applyFont="1" applyFill="1" applyBorder="1"/>
    <xf numFmtId="164" fontId="8" fillId="0" borderId="2" xfId="1" applyNumberFormat="1" applyFont="1" applyFill="1" applyBorder="1"/>
    <xf numFmtId="165" fontId="8" fillId="0" borderId="2" xfId="1" applyNumberFormat="1" applyFont="1" applyFill="1" applyBorder="1"/>
    <xf numFmtId="43" fontId="8" fillId="0" borderId="2" xfId="1" applyFont="1" applyFill="1" applyBorder="1"/>
    <xf numFmtId="165" fontId="8" fillId="0" borderId="1" xfId="1" applyNumberFormat="1" applyFont="1" applyFill="1" applyBorder="1"/>
    <xf numFmtId="0" fontId="8" fillId="0" borderId="2" xfId="0" applyFont="1" applyBorder="1"/>
    <xf numFmtId="165" fontId="8" fillId="0" borderId="0" xfId="1" applyNumberFormat="1" applyFont="1" applyFill="1" applyBorder="1"/>
    <xf numFmtId="0" fontId="8" fillId="0" borderId="0" xfId="0" quotePrefix="1" applyFont="1"/>
    <xf numFmtId="164" fontId="8" fillId="0" borderId="0" xfId="1" applyNumberFormat="1" applyFont="1" applyFill="1" applyBorder="1"/>
    <xf numFmtId="9" fontId="10" fillId="0" borderId="1" xfId="0" applyNumberFormat="1" applyFont="1" applyBorder="1"/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164" fontId="14" fillId="0" borderId="0" xfId="0" applyNumberFormat="1" applyFont="1"/>
    <xf numFmtId="0" fontId="16" fillId="0" borderId="3" xfId="0" quotePrefix="1" applyFont="1" applyBorder="1"/>
    <xf numFmtId="0" fontId="8" fillId="0" borderId="1" xfId="0" quotePrefix="1" applyFont="1" applyBorder="1"/>
    <xf numFmtId="0" fontId="8" fillId="0" borderId="2" xfId="0" quotePrefix="1" applyFont="1" applyBorder="1"/>
    <xf numFmtId="0" fontId="16" fillId="0" borderId="0" xfId="0" applyFont="1"/>
    <xf numFmtId="0" fontId="0" fillId="0" borderId="3" xfId="0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5DACB.E9E89D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8</xdr:col>
      <xdr:colOff>783167</xdr:colOff>
      <xdr:row>6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E33D9D-6A24-4621-BD25-6D808C75380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828" y="0"/>
          <a:ext cx="11079339" cy="1272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S88"/>
  <sheetViews>
    <sheetView showGridLines="0" tabSelected="1" topLeftCell="B1" zoomScale="90" zoomScaleNormal="90" workbookViewId="0">
      <pane xSplit="1" ySplit="8" topLeftCell="C9" activePane="bottomRight" state="frozen"/>
      <selection activeCell="B1" sqref="B1"/>
      <selection pane="topRight" activeCell="C1" sqref="C1"/>
      <selection pane="bottomLeft" activeCell="B9" sqref="B9"/>
      <selection pane="bottomRight" activeCell="K5" sqref="K5"/>
    </sheetView>
  </sheetViews>
  <sheetFormatPr defaultRowHeight="14.5" x14ac:dyDescent="0.35"/>
  <cols>
    <col min="2" max="2" width="76.81640625" bestFit="1" customWidth="1"/>
    <col min="3" max="3" width="12.54296875" bestFit="1" customWidth="1"/>
    <col min="4" max="5" width="11.1796875" bestFit="1" customWidth="1"/>
    <col min="6" max="7" width="12.1796875" bestFit="1" customWidth="1"/>
    <col min="8" max="9" width="11.453125" bestFit="1" customWidth="1"/>
    <col min="10" max="10" width="10.1796875" bestFit="1" customWidth="1"/>
  </cols>
  <sheetData>
    <row r="7" spans="2:10" x14ac:dyDescent="0.35">
      <c r="C7" s="5"/>
      <c r="D7" s="5"/>
      <c r="E7" s="5"/>
      <c r="F7" s="5"/>
      <c r="G7" s="5"/>
      <c r="H7" s="5"/>
    </row>
    <row r="8" spans="2:10" x14ac:dyDescent="0.35">
      <c r="B8" s="1"/>
      <c r="C8" s="6">
        <v>2015</v>
      </c>
      <c r="D8" s="6">
        <v>2016</v>
      </c>
      <c r="E8" s="6">
        <v>2017</v>
      </c>
      <c r="F8" s="6">
        <v>2018</v>
      </c>
      <c r="G8" s="6">
        <v>2019</v>
      </c>
      <c r="H8" s="6">
        <v>2020</v>
      </c>
      <c r="I8" s="6">
        <v>2021</v>
      </c>
      <c r="J8" s="6">
        <v>2022</v>
      </c>
    </row>
    <row r="9" spans="2:10" ht="18.5" x14ac:dyDescent="0.45">
      <c r="B9" s="19" t="s">
        <v>0</v>
      </c>
    </row>
    <row r="10" spans="2:10" x14ac:dyDescent="0.35">
      <c r="B10" s="24" t="s">
        <v>1</v>
      </c>
      <c r="C10" s="41">
        <v>71.599999999999994</v>
      </c>
      <c r="D10" s="41">
        <v>51.9</v>
      </c>
      <c r="E10" s="41">
        <v>35.840000000000003</v>
      </c>
      <c r="F10" s="41">
        <v>18.399999999999999</v>
      </c>
      <c r="G10" s="41">
        <v>415.34</v>
      </c>
      <c r="H10" s="41">
        <v>216.5</v>
      </c>
      <c r="I10" s="41">
        <v>11.6</v>
      </c>
      <c r="J10" s="41">
        <v>218.03</v>
      </c>
    </row>
    <row r="11" spans="2:10" x14ac:dyDescent="0.35">
      <c r="B11" s="42" t="s">
        <v>3</v>
      </c>
      <c r="C11" s="39">
        <v>213.3</v>
      </c>
      <c r="D11" s="39">
        <v>191.6</v>
      </c>
      <c r="E11" s="39">
        <v>177.7</v>
      </c>
      <c r="F11" s="39">
        <v>182.3</v>
      </c>
      <c r="G11" s="39">
        <v>156.9</v>
      </c>
      <c r="H11" s="39">
        <v>146.251</v>
      </c>
      <c r="I11" s="39">
        <v>150.69999999999999</v>
      </c>
      <c r="J11" s="39">
        <v>122.167</v>
      </c>
    </row>
    <row r="12" spans="2:10" x14ac:dyDescent="0.35">
      <c r="B12" s="42" t="s">
        <v>38</v>
      </c>
      <c r="C12" s="39">
        <v>10</v>
      </c>
      <c r="D12" s="39">
        <v>11.5</v>
      </c>
      <c r="E12" s="39">
        <v>12.5</v>
      </c>
      <c r="F12" s="39">
        <v>31.5</v>
      </c>
      <c r="G12" s="39">
        <v>34.4</v>
      </c>
      <c r="H12" s="39">
        <v>33.6</v>
      </c>
      <c r="I12" s="39">
        <v>31.4</v>
      </c>
      <c r="J12" s="39">
        <v>29.3</v>
      </c>
    </row>
    <row r="13" spans="2:10" x14ac:dyDescent="0.35">
      <c r="B13" s="42" t="s">
        <v>39</v>
      </c>
      <c r="C13" s="39">
        <v>236.9</v>
      </c>
      <c r="D13" s="39">
        <v>216.4</v>
      </c>
      <c r="E13" s="39">
        <v>203.1</v>
      </c>
      <c r="F13" s="39">
        <v>266.3</v>
      </c>
      <c r="G13" s="39">
        <v>239.1</v>
      </c>
      <c r="H13" s="43">
        <v>220.19399999999999</v>
      </c>
      <c r="I13" s="43">
        <v>219.8</v>
      </c>
      <c r="J13" s="43">
        <v>172.86799999999999</v>
      </c>
    </row>
    <row r="14" spans="2:10" ht="16.5" x14ac:dyDescent="0.35">
      <c r="B14" s="42" t="s">
        <v>65</v>
      </c>
      <c r="C14" s="39">
        <v>23.6</v>
      </c>
      <c r="D14" s="39">
        <v>24.8</v>
      </c>
      <c r="E14" s="39">
        <v>25.4</v>
      </c>
      <c r="F14" s="39">
        <v>84</v>
      </c>
      <c r="G14" s="39">
        <v>82.2</v>
      </c>
      <c r="H14" s="39">
        <v>73.900000000000006</v>
      </c>
      <c r="I14" s="39">
        <v>69</v>
      </c>
      <c r="J14" s="39">
        <v>50.7</v>
      </c>
    </row>
    <row r="15" spans="2:10" ht="16.5" x14ac:dyDescent="0.35">
      <c r="B15" s="42" t="s">
        <v>66</v>
      </c>
      <c r="C15" s="39">
        <v>277.10000000000002</v>
      </c>
      <c r="D15" s="39">
        <v>281.8</v>
      </c>
      <c r="E15" s="39">
        <v>293.2</v>
      </c>
      <c r="F15" s="39">
        <v>292.89999999999998</v>
      </c>
      <c r="G15" s="39">
        <v>275.3</v>
      </c>
      <c r="H15" s="39">
        <v>277.51</v>
      </c>
      <c r="I15" s="39">
        <v>251.3</v>
      </c>
      <c r="J15" s="39">
        <v>235.221</v>
      </c>
    </row>
    <row r="16" spans="2:10" x14ac:dyDescent="0.35">
      <c r="B16" s="24" t="s">
        <v>20</v>
      </c>
      <c r="C16" s="37">
        <v>192</v>
      </c>
      <c r="D16" s="37">
        <v>132</v>
      </c>
      <c r="E16" s="37">
        <v>113</v>
      </c>
      <c r="F16" s="37">
        <v>121</v>
      </c>
      <c r="G16" s="37">
        <v>120</v>
      </c>
      <c r="H16" s="37">
        <v>123</v>
      </c>
      <c r="I16" s="37">
        <v>109</v>
      </c>
      <c r="J16" s="37">
        <v>99</v>
      </c>
    </row>
    <row r="17" spans="2:19" x14ac:dyDescent="0.35">
      <c r="B17" s="24" t="s">
        <v>58</v>
      </c>
      <c r="C17" s="37">
        <v>319</v>
      </c>
      <c r="D17" s="37">
        <v>210</v>
      </c>
      <c r="E17" s="37">
        <v>153</v>
      </c>
      <c r="F17" s="37">
        <v>145</v>
      </c>
      <c r="G17" s="37">
        <v>187</v>
      </c>
      <c r="H17" s="37">
        <v>166</v>
      </c>
      <c r="I17" s="37">
        <v>169</v>
      </c>
      <c r="J17" s="37">
        <v>150</v>
      </c>
    </row>
    <row r="18" spans="2:19" ht="17.5" x14ac:dyDescent="0.45">
      <c r="B18" s="42" t="s">
        <v>67</v>
      </c>
      <c r="C18" s="38">
        <v>78</v>
      </c>
      <c r="D18" s="38">
        <v>66</v>
      </c>
      <c r="E18" s="38">
        <v>67</v>
      </c>
      <c r="F18" s="38">
        <v>62</v>
      </c>
      <c r="G18" s="38">
        <v>59</v>
      </c>
      <c r="H18" s="38">
        <v>56</v>
      </c>
      <c r="I18" s="38">
        <v>62</v>
      </c>
      <c r="J18" s="38">
        <v>47.7</v>
      </c>
    </row>
    <row r="19" spans="2:19" ht="16.5" x14ac:dyDescent="0.45">
      <c r="B19" s="42" t="s">
        <v>68</v>
      </c>
      <c r="C19" s="39">
        <v>73.8</v>
      </c>
      <c r="D19" s="39">
        <v>62.3</v>
      </c>
      <c r="E19" s="39">
        <v>63.2</v>
      </c>
      <c r="F19" s="39">
        <v>58.1</v>
      </c>
      <c r="G19" s="39">
        <v>55.4</v>
      </c>
      <c r="H19" s="39">
        <v>52.7</v>
      </c>
      <c r="I19" s="39">
        <v>59.3</v>
      </c>
      <c r="J19" s="39">
        <v>46.1</v>
      </c>
    </row>
    <row r="20" spans="2:19" ht="16.5" x14ac:dyDescent="0.45">
      <c r="B20" s="42" t="s">
        <v>78</v>
      </c>
      <c r="C20" s="38">
        <v>150</v>
      </c>
      <c r="D20" s="38">
        <v>145</v>
      </c>
      <c r="E20" s="38">
        <v>133</v>
      </c>
      <c r="F20" s="38">
        <v>127</v>
      </c>
      <c r="G20" s="38">
        <v>129</v>
      </c>
      <c r="H20" s="38">
        <v>104</v>
      </c>
      <c r="I20" s="38">
        <v>79</v>
      </c>
      <c r="J20" s="38">
        <v>49</v>
      </c>
      <c r="K20" s="36"/>
    </row>
    <row r="21" spans="2:19" ht="17.5" x14ac:dyDescent="0.45">
      <c r="B21" s="42" t="s">
        <v>69</v>
      </c>
      <c r="C21" s="38">
        <v>537</v>
      </c>
      <c r="D21" s="38">
        <v>472</v>
      </c>
      <c r="E21" s="38">
        <v>450</v>
      </c>
      <c r="F21" s="38">
        <v>423</v>
      </c>
      <c r="G21" s="38">
        <v>414</v>
      </c>
      <c r="H21" s="38">
        <v>427</v>
      </c>
      <c r="I21" s="38">
        <v>435</v>
      </c>
      <c r="J21" s="38">
        <v>438</v>
      </c>
    </row>
    <row r="22" spans="2:19" x14ac:dyDescent="0.35">
      <c r="B22" s="42" t="s">
        <v>70</v>
      </c>
      <c r="C22" s="38">
        <v>267</v>
      </c>
      <c r="D22" s="38">
        <v>235</v>
      </c>
      <c r="E22" s="38">
        <v>281</v>
      </c>
      <c r="F22" s="38">
        <v>239</v>
      </c>
      <c r="G22" s="38">
        <v>217</v>
      </c>
      <c r="H22" s="38">
        <v>215</v>
      </c>
      <c r="I22" s="38">
        <v>244</v>
      </c>
      <c r="J22" s="38">
        <v>200.08</v>
      </c>
    </row>
    <row r="23" spans="2:19" x14ac:dyDescent="0.35">
      <c r="B23" s="42" t="s">
        <v>71</v>
      </c>
      <c r="C23" s="38">
        <v>120</v>
      </c>
      <c r="D23" s="38">
        <v>131</v>
      </c>
      <c r="E23" s="38">
        <v>135</v>
      </c>
      <c r="F23" s="38">
        <v>139</v>
      </c>
      <c r="G23" s="38">
        <v>138</v>
      </c>
      <c r="H23" s="38">
        <v>108</v>
      </c>
      <c r="I23" s="38">
        <v>93</v>
      </c>
      <c r="J23" s="38">
        <v>87.42</v>
      </c>
    </row>
    <row r="24" spans="2:19" x14ac:dyDescent="0.35">
      <c r="B24" s="42" t="s">
        <v>72</v>
      </c>
      <c r="C24" s="38">
        <v>19</v>
      </c>
      <c r="D24" s="38">
        <v>15</v>
      </c>
      <c r="E24" s="38">
        <v>15</v>
      </c>
      <c r="F24" s="38">
        <v>14</v>
      </c>
      <c r="G24" s="38">
        <v>13</v>
      </c>
      <c r="H24" s="38">
        <v>11</v>
      </c>
      <c r="I24" s="38">
        <v>13</v>
      </c>
      <c r="J24" s="38">
        <v>11.31</v>
      </c>
    </row>
    <row r="25" spans="2:19" x14ac:dyDescent="0.35">
      <c r="B25" s="3" t="s">
        <v>76</v>
      </c>
      <c r="C25" s="7">
        <v>2894</v>
      </c>
      <c r="D25" s="7">
        <v>2998</v>
      </c>
      <c r="E25" s="7">
        <v>2924</v>
      </c>
      <c r="F25" s="7">
        <v>3071</v>
      </c>
      <c r="G25" s="7">
        <v>2717</v>
      </c>
      <c r="H25" s="7">
        <v>2083</v>
      </c>
      <c r="I25" s="7">
        <v>2097</v>
      </c>
      <c r="J25" s="7">
        <v>2083</v>
      </c>
    </row>
    <row r="26" spans="2:19" x14ac:dyDescent="0.35">
      <c r="B26" s="42" t="s">
        <v>17</v>
      </c>
      <c r="C26" s="39">
        <v>72</v>
      </c>
      <c r="D26" s="39">
        <v>60.3</v>
      </c>
      <c r="E26" s="39">
        <v>49.3</v>
      </c>
      <c r="F26" s="39">
        <v>52.5</v>
      </c>
      <c r="G26" s="39">
        <v>57.44</v>
      </c>
      <c r="H26" s="39">
        <v>43.85</v>
      </c>
      <c r="I26" s="39">
        <v>39.200000000000003</v>
      </c>
      <c r="J26" s="39">
        <v>20.100000000000001</v>
      </c>
    </row>
    <row r="27" spans="2:19" ht="16.5" x14ac:dyDescent="0.45">
      <c r="B27" s="42" t="s">
        <v>73</v>
      </c>
      <c r="C27" s="39">
        <v>22</v>
      </c>
      <c r="D27" s="39">
        <v>21.5</v>
      </c>
      <c r="E27" s="39">
        <v>21</v>
      </c>
      <c r="F27" s="39">
        <v>17.5</v>
      </c>
      <c r="G27" s="39">
        <v>17.3</v>
      </c>
      <c r="H27" s="39">
        <v>15.9</v>
      </c>
      <c r="I27" s="39">
        <v>15.7</v>
      </c>
      <c r="J27" s="39">
        <v>15</v>
      </c>
      <c r="K27" s="36"/>
    </row>
    <row r="28" spans="2:19" ht="16.5" x14ac:dyDescent="0.45">
      <c r="B28" s="42" t="s">
        <v>74</v>
      </c>
      <c r="C28" s="39">
        <v>43</v>
      </c>
      <c r="D28" s="39">
        <v>43</v>
      </c>
      <c r="E28" s="39">
        <v>43</v>
      </c>
      <c r="F28" s="39">
        <v>42</v>
      </c>
      <c r="G28" s="39">
        <v>41.7</v>
      </c>
      <c r="H28" s="39">
        <v>40.200000000000003</v>
      </c>
      <c r="I28" s="39">
        <v>39.700000000000003</v>
      </c>
      <c r="J28" s="39">
        <v>37.9</v>
      </c>
    </row>
    <row r="29" spans="2:19" x14ac:dyDescent="0.35">
      <c r="B29" s="42" t="s">
        <v>75</v>
      </c>
      <c r="C29" s="40">
        <v>0.65</v>
      </c>
      <c r="D29" s="40">
        <v>0.64</v>
      </c>
      <c r="E29" s="40">
        <v>0.56000000000000005</v>
      </c>
      <c r="F29" s="40">
        <v>0.56999999999999995</v>
      </c>
      <c r="G29" s="40">
        <v>0.57999999999999996</v>
      </c>
      <c r="H29" s="40">
        <v>0.45</v>
      </c>
      <c r="I29" s="40">
        <v>0.32</v>
      </c>
      <c r="J29" s="40">
        <v>0.26</v>
      </c>
    </row>
    <row r="30" spans="2:19" x14ac:dyDescent="0.35">
      <c r="B30" s="42" t="s">
        <v>2</v>
      </c>
      <c r="C30" s="38">
        <v>1115185</v>
      </c>
      <c r="D30" s="38">
        <v>899487</v>
      </c>
      <c r="E30" s="38">
        <f>E31+E32</f>
        <v>965885</v>
      </c>
      <c r="F30" s="38">
        <f>F31+F32</f>
        <v>888559</v>
      </c>
      <c r="G30" s="38">
        <f>G31+G32</f>
        <v>837568</v>
      </c>
      <c r="H30" s="38">
        <f>H31+H32</f>
        <v>821161</v>
      </c>
      <c r="I30" s="38">
        <v>930256</v>
      </c>
      <c r="J30" s="38">
        <v>704735</v>
      </c>
    </row>
    <row r="31" spans="2:19" x14ac:dyDescent="0.35">
      <c r="B31" s="44" t="s">
        <v>57</v>
      </c>
      <c r="C31" s="45">
        <f>C30-C32</f>
        <v>1096803</v>
      </c>
      <c r="D31" s="45">
        <f>D30-D32</f>
        <v>880794</v>
      </c>
      <c r="E31" s="45">
        <v>946292</v>
      </c>
      <c r="F31" s="45">
        <v>873197</v>
      </c>
      <c r="G31" s="45">
        <v>823828</v>
      </c>
      <c r="H31" s="45">
        <v>808350</v>
      </c>
      <c r="I31" s="45">
        <v>916641</v>
      </c>
      <c r="J31" s="45">
        <v>692550</v>
      </c>
    </row>
    <row r="32" spans="2:19" x14ac:dyDescent="0.35">
      <c r="B32" s="44" t="s">
        <v>18</v>
      </c>
      <c r="C32" s="45">
        <v>18382</v>
      </c>
      <c r="D32" s="45">
        <v>18693</v>
      </c>
      <c r="E32" s="45">
        <v>19593</v>
      </c>
      <c r="F32" s="45">
        <v>15362</v>
      </c>
      <c r="G32" s="45">
        <v>13740</v>
      </c>
      <c r="H32" s="45">
        <v>12811</v>
      </c>
      <c r="I32" s="45">
        <v>12185</v>
      </c>
      <c r="J32" s="45">
        <v>13615</v>
      </c>
      <c r="M32" s="34"/>
      <c r="N32" s="34"/>
      <c r="O32" s="34"/>
      <c r="P32" s="34"/>
      <c r="Q32" s="34"/>
      <c r="R32" s="34"/>
      <c r="S32" s="34"/>
    </row>
    <row r="33" spans="2:17" x14ac:dyDescent="0.35">
      <c r="C33" s="8"/>
      <c r="D33" s="8"/>
      <c r="E33" s="8"/>
      <c r="F33" s="8"/>
      <c r="G33" s="8"/>
      <c r="H33" s="8"/>
      <c r="I33" s="8"/>
    </row>
    <row r="34" spans="2:17" ht="18.5" x14ac:dyDescent="0.45">
      <c r="B34" s="18" t="s">
        <v>4</v>
      </c>
      <c r="C34" s="23"/>
      <c r="D34" s="23"/>
      <c r="E34" s="23"/>
      <c r="F34" s="23"/>
      <c r="G34" s="23"/>
      <c r="H34" s="23"/>
      <c r="I34" s="23"/>
      <c r="K34" s="34"/>
      <c r="L34" s="34"/>
      <c r="M34" s="35"/>
      <c r="N34" s="35"/>
      <c r="O34" s="35"/>
      <c r="P34" s="35"/>
      <c r="Q34" s="35"/>
    </row>
    <row r="35" spans="2:17" x14ac:dyDescent="0.35">
      <c r="B35" s="17" t="s">
        <v>5</v>
      </c>
      <c r="C35" s="23"/>
      <c r="D35" s="23"/>
      <c r="E35" s="23"/>
      <c r="F35" s="23"/>
      <c r="G35" s="23"/>
      <c r="H35" s="23"/>
      <c r="I35" s="23"/>
      <c r="M35" s="35"/>
      <c r="N35" s="35"/>
      <c r="O35" s="35"/>
      <c r="P35" s="35"/>
      <c r="Q35" s="35"/>
    </row>
    <row r="36" spans="2:17" x14ac:dyDescent="0.35">
      <c r="B36" s="2" t="s">
        <v>6</v>
      </c>
      <c r="C36" s="11">
        <v>16</v>
      </c>
      <c r="D36" s="11">
        <v>3</v>
      </c>
      <c r="E36" s="11">
        <v>7</v>
      </c>
      <c r="F36" s="11">
        <v>6</v>
      </c>
      <c r="G36" s="11">
        <v>2</v>
      </c>
      <c r="H36" s="11">
        <v>0</v>
      </c>
      <c r="I36" s="11">
        <v>3</v>
      </c>
      <c r="J36" s="11">
        <v>5</v>
      </c>
      <c r="M36" s="35"/>
      <c r="N36" s="35"/>
      <c r="O36" s="35"/>
      <c r="P36" s="35"/>
      <c r="Q36" s="35"/>
    </row>
    <row r="37" spans="2:17" x14ac:dyDescent="0.35">
      <c r="B37" s="10" t="s">
        <v>52</v>
      </c>
      <c r="C37" s="22">
        <v>0.76</v>
      </c>
      <c r="D37" s="22">
        <v>0.59</v>
      </c>
      <c r="E37" s="22">
        <v>0.57999999999999996</v>
      </c>
      <c r="F37" s="22">
        <v>0.56999999999999995</v>
      </c>
      <c r="G37" s="22">
        <v>0.48</v>
      </c>
      <c r="H37" s="22">
        <v>0.35</v>
      </c>
      <c r="I37" s="22">
        <v>0.34</v>
      </c>
      <c r="J37" s="22">
        <v>0.46</v>
      </c>
    </row>
    <row r="38" spans="2:17" x14ac:dyDescent="0.35">
      <c r="B38" s="10" t="s">
        <v>23</v>
      </c>
      <c r="C38" s="22"/>
      <c r="D38" s="22">
        <v>0.47</v>
      </c>
      <c r="E38" s="22">
        <v>0.6</v>
      </c>
      <c r="F38" s="22">
        <v>0.61</v>
      </c>
      <c r="G38" s="22">
        <v>0.62</v>
      </c>
      <c r="H38" s="22">
        <v>0.25</v>
      </c>
      <c r="I38" s="22">
        <v>0.19</v>
      </c>
      <c r="J38" s="22">
        <v>0.39</v>
      </c>
      <c r="M38" s="35"/>
      <c r="N38" s="35"/>
      <c r="O38" s="35"/>
      <c r="P38" s="35"/>
      <c r="Q38" s="35"/>
    </row>
    <row r="39" spans="2:17" x14ac:dyDescent="0.35">
      <c r="B39" s="10" t="s">
        <v>24</v>
      </c>
      <c r="C39" s="22"/>
      <c r="D39" s="22">
        <v>0.64</v>
      </c>
      <c r="E39" s="22">
        <v>0.56999999999999995</v>
      </c>
      <c r="F39" s="22">
        <v>0.56000000000000005</v>
      </c>
      <c r="G39" s="22">
        <v>0.43</v>
      </c>
      <c r="H39" s="22">
        <v>0.39</v>
      </c>
      <c r="I39" s="22">
        <v>0.4</v>
      </c>
      <c r="J39" s="22">
        <v>0.48</v>
      </c>
    </row>
    <row r="40" spans="2:17" x14ac:dyDescent="0.35">
      <c r="B40" s="3" t="s">
        <v>7</v>
      </c>
      <c r="C40" s="22">
        <v>2.15</v>
      </c>
      <c r="D40" s="22">
        <v>1.63</v>
      </c>
      <c r="E40" s="22">
        <v>1.08</v>
      </c>
      <c r="F40" s="22">
        <v>1.01</v>
      </c>
      <c r="G40" s="22">
        <v>0.76</v>
      </c>
      <c r="H40" s="22">
        <v>0.56000000000000005</v>
      </c>
      <c r="I40" s="22">
        <v>0.54</v>
      </c>
      <c r="J40" s="22">
        <v>0.68</v>
      </c>
    </row>
    <row r="41" spans="2:17" x14ac:dyDescent="0.35">
      <c r="B41" s="10" t="s">
        <v>21</v>
      </c>
      <c r="C41" s="22"/>
      <c r="D41" s="21">
        <v>1.0900000000000001</v>
      </c>
      <c r="E41" s="21">
        <v>0.81</v>
      </c>
      <c r="F41" s="21">
        <v>0.82</v>
      </c>
      <c r="G41" s="21">
        <v>0.71</v>
      </c>
      <c r="H41" s="21">
        <v>0.31</v>
      </c>
      <c r="I41" s="21">
        <v>0.27</v>
      </c>
      <c r="J41" s="21">
        <v>0.45</v>
      </c>
    </row>
    <row r="42" spans="2:17" x14ac:dyDescent="0.35">
      <c r="B42" s="10" t="s">
        <v>22</v>
      </c>
      <c r="C42" s="22"/>
      <c r="D42" s="21">
        <v>1.81</v>
      </c>
      <c r="E42" s="21">
        <v>1.18</v>
      </c>
      <c r="F42" s="21">
        <v>1.08</v>
      </c>
      <c r="G42" s="21">
        <v>0.78</v>
      </c>
      <c r="H42" s="21">
        <v>0.66</v>
      </c>
      <c r="I42" s="21">
        <v>0.64</v>
      </c>
      <c r="J42" s="21">
        <v>0.75</v>
      </c>
    </row>
    <row r="43" spans="2:17" x14ac:dyDescent="0.35">
      <c r="B43" s="10" t="s">
        <v>25</v>
      </c>
      <c r="C43" s="22"/>
      <c r="D43" s="21">
        <v>0</v>
      </c>
      <c r="E43" s="21">
        <v>0.02</v>
      </c>
      <c r="F43" s="21">
        <v>0.02</v>
      </c>
      <c r="G43" s="21">
        <v>0</v>
      </c>
      <c r="H43" s="21">
        <v>0</v>
      </c>
      <c r="I43" s="21">
        <v>0</v>
      </c>
      <c r="J43" s="21">
        <v>0</v>
      </c>
    </row>
    <row r="44" spans="2:17" x14ac:dyDescent="0.35">
      <c r="B44" s="10" t="s">
        <v>26</v>
      </c>
      <c r="C44" s="22"/>
      <c r="D44" s="21">
        <v>0.19</v>
      </c>
      <c r="E44" s="21">
        <v>0.23</v>
      </c>
      <c r="F44" s="21">
        <v>0.18</v>
      </c>
      <c r="G44" s="21">
        <v>0.15</v>
      </c>
      <c r="H44" s="21">
        <v>0.11</v>
      </c>
      <c r="I44" s="21">
        <v>0.15</v>
      </c>
      <c r="J44" s="21">
        <v>0.15</v>
      </c>
    </row>
    <row r="45" spans="2:17" x14ac:dyDescent="0.35">
      <c r="B45" s="10" t="s">
        <v>40</v>
      </c>
      <c r="C45" s="21"/>
      <c r="D45" s="21">
        <v>2.42</v>
      </c>
      <c r="E45" s="21">
        <v>2.3199999999999998</v>
      </c>
      <c r="F45" s="21">
        <v>2.42</v>
      </c>
      <c r="G45" s="21">
        <v>2.37</v>
      </c>
      <c r="H45" s="21">
        <v>1.53</v>
      </c>
      <c r="I45" s="21">
        <v>1.83</v>
      </c>
      <c r="J45" s="21">
        <v>2.2799999999999998</v>
      </c>
    </row>
    <row r="46" spans="2:17" x14ac:dyDescent="0.35">
      <c r="B46" s="17" t="s">
        <v>8</v>
      </c>
      <c r="C46" s="23"/>
      <c r="D46" s="23"/>
      <c r="E46" s="23"/>
      <c r="F46" s="23"/>
      <c r="G46" s="23"/>
      <c r="H46" s="23"/>
      <c r="I46" s="23"/>
      <c r="J46" s="23"/>
    </row>
    <row r="47" spans="2:17" x14ac:dyDescent="0.35">
      <c r="B47" s="24" t="s">
        <v>9</v>
      </c>
      <c r="C47" s="11">
        <v>51</v>
      </c>
      <c r="D47" s="11">
        <v>24</v>
      </c>
      <c r="E47" s="11">
        <v>27</v>
      </c>
      <c r="F47" s="11">
        <v>24</v>
      </c>
      <c r="G47" s="11">
        <v>23</v>
      </c>
      <c r="H47" s="11">
        <v>10</v>
      </c>
      <c r="I47" s="11">
        <v>7</v>
      </c>
      <c r="J47" s="11">
        <v>12</v>
      </c>
      <c r="K47" s="36"/>
    </row>
    <row r="49" spans="2:12" ht="18.5" x14ac:dyDescent="0.45">
      <c r="B49" s="20" t="s">
        <v>10</v>
      </c>
    </row>
    <row r="50" spans="2:12" x14ac:dyDescent="0.35">
      <c r="B50" s="2" t="s">
        <v>11</v>
      </c>
      <c r="C50" s="11">
        <v>271</v>
      </c>
      <c r="D50" s="11">
        <v>120</v>
      </c>
      <c r="E50" s="11">
        <v>60</v>
      </c>
      <c r="F50" s="11">
        <v>87</v>
      </c>
      <c r="G50" s="11">
        <v>116</v>
      </c>
      <c r="H50" s="11">
        <v>89</v>
      </c>
      <c r="I50" s="11">
        <v>88</v>
      </c>
      <c r="J50" s="14">
        <v>121</v>
      </c>
      <c r="K50" s="36"/>
    </row>
    <row r="51" spans="2:12" x14ac:dyDescent="0.35">
      <c r="B51" s="3" t="s">
        <v>12</v>
      </c>
      <c r="C51" s="4">
        <v>139</v>
      </c>
      <c r="D51" s="4">
        <v>71</v>
      </c>
      <c r="E51" s="4">
        <v>61</v>
      </c>
      <c r="F51" s="4">
        <v>38.299999999999997</v>
      </c>
      <c r="G51" s="4">
        <v>37.299999999999997</v>
      </c>
      <c r="H51" s="4">
        <v>18</v>
      </c>
      <c r="I51" s="4">
        <v>37</v>
      </c>
      <c r="J51" s="4">
        <v>28</v>
      </c>
      <c r="K51" s="49"/>
      <c r="L51" s="36"/>
    </row>
    <row r="52" spans="2:12" x14ac:dyDescent="0.35">
      <c r="B52" s="3" t="s">
        <v>19</v>
      </c>
      <c r="C52" s="4">
        <v>86</v>
      </c>
      <c r="D52" s="4">
        <v>50</v>
      </c>
      <c r="E52" s="4">
        <v>21</v>
      </c>
      <c r="F52" s="4">
        <v>79.7</v>
      </c>
      <c r="G52" s="4">
        <v>70.900000000000006</v>
      </c>
      <c r="H52" s="4">
        <v>5</v>
      </c>
      <c r="I52" s="4">
        <v>1</v>
      </c>
      <c r="J52" s="4">
        <v>4</v>
      </c>
      <c r="K52" s="49"/>
    </row>
    <row r="53" spans="2:12" x14ac:dyDescent="0.35">
      <c r="B53" s="3" t="s">
        <v>41</v>
      </c>
      <c r="C53" s="15"/>
      <c r="D53" s="15"/>
      <c r="E53" s="15"/>
      <c r="F53" s="15"/>
      <c r="G53" s="15">
        <v>0.9</v>
      </c>
      <c r="H53" s="15">
        <v>26</v>
      </c>
      <c r="I53" s="15">
        <v>101</v>
      </c>
      <c r="J53" s="15">
        <v>272.39999999999998</v>
      </c>
    </row>
    <row r="54" spans="2:12" x14ac:dyDescent="0.35">
      <c r="B54" s="3" t="s">
        <v>51</v>
      </c>
      <c r="C54" s="21"/>
      <c r="D54" s="21">
        <v>125.6</v>
      </c>
      <c r="E54" s="21">
        <v>140</v>
      </c>
      <c r="F54" s="21">
        <v>182.4</v>
      </c>
      <c r="G54" s="21">
        <v>246</v>
      </c>
      <c r="H54" s="21">
        <v>128.69999999999999</v>
      </c>
      <c r="I54" s="21">
        <v>202.9</v>
      </c>
      <c r="J54" s="21">
        <v>279</v>
      </c>
    </row>
    <row r="55" spans="2:12" x14ac:dyDescent="0.35">
      <c r="B55" s="3" t="s">
        <v>36</v>
      </c>
      <c r="C55" s="22">
        <v>0</v>
      </c>
      <c r="D55" s="22">
        <v>0</v>
      </c>
      <c r="E55" s="22">
        <v>0</v>
      </c>
      <c r="F55" s="22">
        <v>7.0000000000000007E-2</v>
      </c>
      <c r="G55" s="22">
        <v>0.18</v>
      </c>
      <c r="H55" s="21">
        <v>0.1515</v>
      </c>
      <c r="I55" s="21">
        <v>1.4215</v>
      </c>
      <c r="J55" s="21">
        <v>3.3106</v>
      </c>
      <c r="K55" s="36"/>
    </row>
    <row r="56" spans="2:12" x14ac:dyDescent="0.35">
      <c r="B56" s="3" t="s">
        <v>37</v>
      </c>
      <c r="C56" s="22">
        <v>0</v>
      </c>
      <c r="D56" s="22">
        <v>0</v>
      </c>
      <c r="E56" s="22">
        <v>0</v>
      </c>
      <c r="F56" s="22">
        <v>0.24</v>
      </c>
      <c r="G56" s="22">
        <v>0.23</v>
      </c>
      <c r="H56" s="21">
        <v>0.1515</v>
      </c>
      <c r="I56" s="21">
        <v>1.4215</v>
      </c>
      <c r="J56" s="21">
        <v>3.3106</v>
      </c>
    </row>
    <row r="58" spans="2:12" ht="18.5" x14ac:dyDescent="0.45">
      <c r="B58" s="20" t="s">
        <v>13</v>
      </c>
      <c r="C58" s="16"/>
      <c r="D58" s="16"/>
      <c r="E58" s="16"/>
      <c r="F58" s="16"/>
      <c r="G58" s="16"/>
      <c r="H58" s="16"/>
      <c r="I58" s="16"/>
    </row>
    <row r="59" spans="2:12" x14ac:dyDescent="0.35">
      <c r="B59" s="2" t="s">
        <v>14</v>
      </c>
      <c r="C59" s="11">
        <v>56874</v>
      </c>
      <c r="D59" s="11">
        <v>51255</v>
      </c>
      <c r="E59" s="14">
        <v>46981</v>
      </c>
      <c r="F59" s="11">
        <v>47556</v>
      </c>
      <c r="G59" s="11">
        <v>46416</v>
      </c>
      <c r="H59" s="11">
        <v>41485</v>
      </c>
      <c r="I59" s="11">
        <v>38703</v>
      </c>
      <c r="J59" s="11">
        <v>38682</v>
      </c>
      <c r="K59" s="50"/>
    </row>
    <row r="60" spans="2:12" x14ac:dyDescent="0.35">
      <c r="B60" s="13" t="s">
        <v>33</v>
      </c>
      <c r="C60" s="12"/>
      <c r="D60" s="12"/>
      <c r="E60" s="12"/>
      <c r="F60" s="12"/>
      <c r="G60" s="12"/>
      <c r="H60" s="12"/>
      <c r="I60" s="12"/>
      <c r="J60" s="12"/>
    </row>
    <row r="61" spans="2:12" x14ac:dyDescent="0.35">
      <c r="B61" s="9" t="s">
        <v>15</v>
      </c>
      <c r="C61" s="11">
        <v>9130</v>
      </c>
      <c r="D61" s="11">
        <v>8296</v>
      </c>
      <c r="E61" s="11">
        <f>7611+2</f>
        <v>7613</v>
      </c>
      <c r="F61" s="11">
        <v>7767</v>
      </c>
      <c r="G61" s="11">
        <v>7583</v>
      </c>
      <c r="H61" s="11">
        <v>6904</v>
      </c>
      <c r="I61" s="11">
        <v>6536</v>
      </c>
      <c r="J61" s="11">
        <v>6559</v>
      </c>
    </row>
    <row r="62" spans="2:12" x14ac:dyDescent="0.35">
      <c r="B62" s="9" t="s">
        <v>16</v>
      </c>
      <c r="C62" s="11">
        <v>47744</v>
      </c>
      <c r="D62" s="11">
        <v>42959</v>
      </c>
      <c r="E62" s="11">
        <v>39368</v>
      </c>
      <c r="F62" s="11">
        <v>39789</v>
      </c>
      <c r="G62" s="11">
        <v>38833</v>
      </c>
      <c r="H62" s="11">
        <v>34581</v>
      </c>
      <c r="I62" s="11">
        <v>32167</v>
      </c>
      <c r="J62" s="11">
        <v>32123</v>
      </c>
    </row>
    <row r="63" spans="2:12" x14ac:dyDescent="0.35">
      <c r="B63" s="51" t="s">
        <v>34</v>
      </c>
      <c r="C63" s="12"/>
      <c r="D63" s="12"/>
      <c r="E63" s="12"/>
      <c r="F63" s="12"/>
      <c r="G63" s="12"/>
      <c r="H63" s="12"/>
      <c r="I63" s="12"/>
    </row>
    <row r="64" spans="2:12" x14ac:dyDescent="0.35">
      <c r="B64" s="52" t="s">
        <v>27</v>
      </c>
      <c r="C64" s="14">
        <v>29875</v>
      </c>
      <c r="D64" s="14">
        <v>27334</v>
      </c>
      <c r="E64" s="14">
        <v>25325</v>
      </c>
      <c r="F64" s="14">
        <v>25719</v>
      </c>
      <c r="G64" s="14">
        <v>25239</v>
      </c>
      <c r="H64" s="14">
        <f>85+1624+234+20058+1213</f>
        <v>23214</v>
      </c>
      <c r="I64" s="14">
        <v>21798</v>
      </c>
      <c r="J64" s="14">
        <v>21996</v>
      </c>
      <c r="K64" s="36"/>
    </row>
    <row r="65" spans="2:11" x14ac:dyDescent="0.35">
      <c r="B65" s="53" t="s">
        <v>28</v>
      </c>
      <c r="C65" s="15">
        <v>12730</v>
      </c>
      <c r="D65" s="15">
        <v>11495</v>
      </c>
      <c r="E65" s="15">
        <v>10585</v>
      </c>
      <c r="F65" s="15">
        <v>10878</v>
      </c>
      <c r="G65" s="15">
        <v>10686</v>
      </c>
      <c r="H65" s="4">
        <f>(24+1940+360+7400+106)</f>
        <v>9830</v>
      </c>
      <c r="I65" s="4">
        <v>9292</v>
      </c>
      <c r="J65" s="4">
        <v>9354</v>
      </c>
    </row>
    <row r="66" spans="2:11" x14ac:dyDescent="0.35">
      <c r="B66" s="53" t="s">
        <v>29</v>
      </c>
      <c r="C66" s="15">
        <v>2785</v>
      </c>
      <c r="D66" s="15">
        <v>2564</v>
      </c>
      <c r="E66" s="15">
        <f>2390+2</f>
        <v>2392</v>
      </c>
      <c r="F66" s="15">
        <v>2486</v>
      </c>
      <c r="G66" s="15">
        <v>2455</v>
      </c>
      <c r="H66" s="4">
        <f>(4+542+43+1670+26)</f>
        <v>2285</v>
      </c>
      <c r="I66" s="4">
        <v>2209</v>
      </c>
      <c r="J66" s="4">
        <v>2254</v>
      </c>
    </row>
    <row r="67" spans="2:11" x14ac:dyDescent="0.35">
      <c r="B67" s="53" t="s">
        <v>30</v>
      </c>
      <c r="C67" s="15">
        <v>754</v>
      </c>
      <c r="D67" s="15">
        <v>705</v>
      </c>
      <c r="E67" s="15">
        <v>647</v>
      </c>
      <c r="F67" s="15">
        <v>656</v>
      </c>
      <c r="G67" s="15">
        <v>648</v>
      </c>
      <c r="H67" s="4">
        <f>3+54+14+512+19</f>
        <v>602</v>
      </c>
      <c r="I67" s="4">
        <v>580</v>
      </c>
      <c r="J67" s="4">
        <v>586</v>
      </c>
    </row>
    <row r="68" spans="2:11" x14ac:dyDescent="0.35">
      <c r="B68" s="53" t="s">
        <v>31</v>
      </c>
      <c r="C68" s="15">
        <v>175</v>
      </c>
      <c r="D68" s="15">
        <v>147</v>
      </c>
      <c r="E68" s="15">
        <v>123</v>
      </c>
      <c r="F68" s="15">
        <v>121</v>
      </c>
      <c r="G68" s="15">
        <v>116</v>
      </c>
      <c r="H68" s="4">
        <f>1+15+5+76+1</f>
        <v>98</v>
      </c>
      <c r="I68" s="4">
        <v>98</v>
      </c>
      <c r="J68" s="4">
        <v>96</v>
      </c>
    </row>
    <row r="69" spans="2:11" x14ac:dyDescent="0.35">
      <c r="B69" s="53" t="s">
        <v>32</v>
      </c>
      <c r="C69" s="15">
        <v>10555</v>
      </c>
      <c r="D69" s="15">
        <v>9010</v>
      </c>
      <c r="E69" s="15">
        <v>7909</v>
      </c>
      <c r="F69" s="15">
        <v>7696</v>
      </c>
      <c r="G69" s="15">
        <v>7272</v>
      </c>
      <c r="H69" s="4">
        <f>20+735+108+4331+262</f>
        <v>5456</v>
      </c>
      <c r="I69" s="4">
        <v>4726</v>
      </c>
      <c r="J69" s="4">
        <v>4396</v>
      </c>
    </row>
    <row r="70" spans="2:11" x14ac:dyDescent="0.35">
      <c r="B70" s="54" t="s">
        <v>35</v>
      </c>
      <c r="C70" s="23"/>
      <c r="D70" s="23"/>
      <c r="E70" s="23"/>
      <c r="F70" s="23"/>
      <c r="G70" s="23"/>
      <c r="H70" s="23"/>
      <c r="I70" s="23"/>
    </row>
    <row r="71" spans="2:11" x14ac:dyDescent="0.35">
      <c r="B71" s="52" t="s">
        <v>42</v>
      </c>
      <c r="C71" s="11"/>
      <c r="D71" s="11">
        <v>480</v>
      </c>
      <c r="E71" s="11">
        <v>248</v>
      </c>
      <c r="F71" s="11">
        <v>184</v>
      </c>
      <c r="G71" s="11">
        <v>99</v>
      </c>
      <c r="H71" s="11">
        <v>45</v>
      </c>
      <c r="I71" s="11">
        <v>15</v>
      </c>
      <c r="J71" s="11">
        <v>51</v>
      </c>
      <c r="K71" s="36"/>
    </row>
    <row r="72" spans="2:11" x14ac:dyDescent="0.35">
      <c r="B72" s="53" t="s">
        <v>43</v>
      </c>
      <c r="C72" s="4"/>
      <c r="D72" s="4">
        <v>3901</v>
      </c>
      <c r="E72" s="4">
        <v>2770</v>
      </c>
      <c r="F72" s="4">
        <v>2181</v>
      </c>
      <c r="G72" s="4">
        <v>1518</v>
      </c>
      <c r="H72" s="4">
        <v>976</v>
      </c>
      <c r="I72" s="4">
        <v>645</v>
      </c>
      <c r="J72" s="4">
        <v>638</v>
      </c>
    </row>
    <row r="73" spans="2:11" x14ac:dyDescent="0.35">
      <c r="B73" s="53" t="s">
        <v>44</v>
      </c>
      <c r="C73" s="4"/>
      <c r="D73" s="4">
        <v>9151</v>
      </c>
      <c r="E73" s="4">
        <v>8031</v>
      </c>
      <c r="F73" s="4">
        <v>7406</v>
      </c>
      <c r="G73" s="4">
        <v>6558</v>
      </c>
      <c r="H73" s="4">
        <v>5334</v>
      </c>
      <c r="I73" s="4">
        <v>4124</v>
      </c>
      <c r="J73" s="4">
        <v>3332</v>
      </c>
    </row>
    <row r="74" spans="2:11" x14ac:dyDescent="0.35">
      <c r="B74" s="53" t="s">
        <v>45</v>
      </c>
      <c r="C74" s="4"/>
      <c r="D74" s="4">
        <v>9765</v>
      </c>
      <c r="E74" s="4">
        <v>10103</v>
      </c>
      <c r="F74" s="4">
        <v>10374</v>
      </c>
      <c r="G74" s="4">
        <v>10056</v>
      </c>
      <c r="H74" s="4">
        <v>9629</v>
      </c>
      <c r="I74" s="4">
        <v>8944</v>
      </c>
      <c r="J74" s="4">
        <v>8069</v>
      </c>
    </row>
    <row r="75" spans="2:11" x14ac:dyDescent="0.35">
      <c r="B75" s="53" t="s">
        <v>46</v>
      </c>
      <c r="C75" s="4"/>
      <c r="D75" s="4">
        <v>6262</v>
      </c>
      <c r="E75" s="4">
        <v>6899</v>
      </c>
      <c r="F75" s="4">
        <v>7506</v>
      </c>
      <c r="G75" s="4">
        <v>8188</v>
      </c>
      <c r="H75" s="4">
        <v>8829</v>
      </c>
      <c r="I75" s="4">
        <v>9474</v>
      </c>
      <c r="J75" s="4">
        <v>9887</v>
      </c>
    </row>
    <row r="76" spans="2:11" x14ac:dyDescent="0.35">
      <c r="B76" s="53" t="s">
        <v>47</v>
      </c>
      <c r="C76" s="4"/>
      <c r="D76" s="4">
        <v>4864</v>
      </c>
      <c r="E76" s="4">
        <v>4664</v>
      </c>
      <c r="F76" s="4">
        <v>4787</v>
      </c>
      <c r="G76" s="4">
        <v>5222</v>
      </c>
      <c r="H76" s="4">
        <v>5500</v>
      </c>
      <c r="I76" s="4">
        <v>6062</v>
      </c>
      <c r="J76" s="4">
        <v>6736</v>
      </c>
    </row>
    <row r="77" spans="2:11" x14ac:dyDescent="0.35">
      <c r="B77" s="53" t="s">
        <v>48</v>
      </c>
      <c r="C77" s="4"/>
      <c r="D77" s="4">
        <v>9499</v>
      </c>
      <c r="E77" s="4">
        <v>8017</v>
      </c>
      <c r="F77" s="4">
        <v>7233</v>
      </c>
      <c r="G77" s="4">
        <v>6054</v>
      </c>
      <c r="H77" s="4">
        <v>4867</v>
      </c>
      <c r="I77" s="4">
        <v>4259</v>
      </c>
      <c r="J77" s="4">
        <v>4328</v>
      </c>
    </row>
    <row r="78" spans="2:11" x14ac:dyDescent="0.35">
      <c r="B78" s="53" t="s">
        <v>49</v>
      </c>
      <c r="C78" s="4"/>
      <c r="D78" s="4">
        <v>5326</v>
      </c>
      <c r="E78" s="4">
        <v>4584</v>
      </c>
      <c r="F78" s="4">
        <v>5753</v>
      </c>
      <c r="G78" s="4">
        <v>6220</v>
      </c>
      <c r="H78" s="4">
        <v>4499</v>
      </c>
      <c r="I78" s="4">
        <v>3698</v>
      </c>
      <c r="J78" s="4">
        <v>3730</v>
      </c>
    </row>
    <row r="79" spans="2:11" x14ac:dyDescent="0.35">
      <c r="B79" s="53" t="s">
        <v>50</v>
      </c>
      <c r="C79" s="4"/>
      <c r="D79" s="4">
        <v>2007</v>
      </c>
      <c r="E79" s="4">
        <v>1665</v>
      </c>
      <c r="F79" s="4">
        <v>2132</v>
      </c>
      <c r="G79" s="4">
        <v>2501</v>
      </c>
      <c r="H79" s="4">
        <v>1806</v>
      </c>
      <c r="I79" s="4">
        <v>1482</v>
      </c>
      <c r="J79" s="4">
        <v>1911</v>
      </c>
    </row>
    <row r="80" spans="2:11" x14ac:dyDescent="0.35">
      <c r="B80" s="29" t="s">
        <v>53</v>
      </c>
      <c r="C80" s="29"/>
      <c r="D80" s="29"/>
      <c r="E80" s="29"/>
      <c r="F80" s="29"/>
      <c r="G80" s="29"/>
      <c r="H80" s="29"/>
      <c r="I80" s="31"/>
      <c r="K80" s="48" t="s">
        <v>56</v>
      </c>
    </row>
    <row r="81" spans="2:11" x14ac:dyDescent="0.35">
      <c r="B81" s="27" t="s">
        <v>77</v>
      </c>
      <c r="C81" s="46">
        <v>0.16</v>
      </c>
      <c r="D81" s="46">
        <v>0.16</v>
      </c>
      <c r="E81" s="46">
        <v>0.16</v>
      </c>
      <c r="F81" s="46">
        <v>0.16</v>
      </c>
      <c r="G81" s="46">
        <v>0.16</v>
      </c>
      <c r="H81" s="46">
        <v>0.17</v>
      </c>
      <c r="I81" s="30">
        <v>0.17</v>
      </c>
      <c r="J81" s="30">
        <v>0.17</v>
      </c>
      <c r="K81" s="47">
        <v>0.17</v>
      </c>
    </row>
    <row r="82" spans="2:11" x14ac:dyDescent="0.35">
      <c r="B82" s="27" t="s">
        <v>54</v>
      </c>
      <c r="C82" s="30">
        <v>0.18</v>
      </c>
      <c r="D82" s="30">
        <v>0.17</v>
      </c>
      <c r="E82" s="30">
        <v>0.18</v>
      </c>
      <c r="F82" s="30">
        <v>0.18</v>
      </c>
      <c r="G82" s="30">
        <v>0.19</v>
      </c>
      <c r="H82" s="30">
        <v>0.2</v>
      </c>
      <c r="I82" s="30">
        <v>0.2</v>
      </c>
      <c r="J82" s="30">
        <v>0.2</v>
      </c>
      <c r="K82" s="32">
        <v>0.2</v>
      </c>
    </row>
    <row r="83" spans="2:11" ht="16.5" x14ac:dyDescent="0.35">
      <c r="B83" s="25" t="s">
        <v>61</v>
      </c>
      <c r="C83" s="3"/>
      <c r="D83" s="3"/>
      <c r="E83" s="3"/>
      <c r="F83" s="3"/>
      <c r="G83" s="26">
        <v>0.18</v>
      </c>
      <c r="H83" s="26">
        <v>0.19</v>
      </c>
      <c r="I83" s="26">
        <v>0.2</v>
      </c>
      <c r="J83" s="26">
        <v>0.2</v>
      </c>
      <c r="K83" s="32">
        <v>0.2</v>
      </c>
    </row>
    <row r="84" spans="2:11" ht="16.5" x14ac:dyDescent="0.35">
      <c r="B84" s="25" t="s">
        <v>62</v>
      </c>
      <c r="C84" s="3"/>
      <c r="D84" s="3"/>
      <c r="E84" s="3"/>
      <c r="F84" s="3"/>
      <c r="G84" s="26">
        <v>0.22</v>
      </c>
      <c r="H84" s="26">
        <v>0.17</v>
      </c>
      <c r="I84" s="26">
        <v>0.28000000000000003</v>
      </c>
      <c r="J84" s="26">
        <v>0.21</v>
      </c>
      <c r="K84" s="32">
        <v>0.28000000000000003</v>
      </c>
    </row>
    <row r="85" spans="2:11" ht="16.5" x14ac:dyDescent="0.35">
      <c r="B85" s="3" t="s">
        <v>63</v>
      </c>
      <c r="C85" s="3"/>
      <c r="D85" s="3"/>
      <c r="E85" s="3"/>
      <c r="F85" s="3"/>
      <c r="G85" s="26">
        <v>0.05</v>
      </c>
      <c r="H85" s="26">
        <v>0.13</v>
      </c>
      <c r="I85" s="26">
        <v>0.13</v>
      </c>
      <c r="J85" s="26">
        <v>0.14499999999999999</v>
      </c>
      <c r="K85" s="32">
        <v>0.13</v>
      </c>
    </row>
    <row r="86" spans="2:11" ht="16.5" x14ac:dyDescent="0.35">
      <c r="B86" s="3" t="s">
        <v>64</v>
      </c>
      <c r="C86" s="3"/>
      <c r="D86" s="3"/>
      <c r="E86" s="26">
        <v>0.109</v>
      </c>
      <c r="F86" s="26">
        <v>0.111</v>
      </c>
      <c r="G86" s="26">
        <v>0.11</v>
      </c>
      <c r="H86" s="26">
        <v>0.12</v>
      </c>
      <c r="I86" s="26">
        <v>0.12</v>
      </c>
      <c r="J86" s="26">
        <v>0.12</v>
      </c>
      <c r="K86" s="32">
        <v>0.12</v>
      </c>
    </row>
    <row r="87" spans="2:11" x14ac:dyDescent="0.35">
      <c r="B87" s="27" t="s">
        <v>59</v>
      </c>
      <c r="C87" s="28"/>
      <c r="D87" s="28">
        <v>0.92</v>
      </c>
      <c r="E87" s="28">
        <v>0.93</v>
      </c>
      <c r="F87" s="28">
        <v>0.91</v>
      </c>
      <c r="G87" s="28">
        <v>0.92</v>
      </c>
      <c r="H87" s="28">
        <v>0.95</v>
      </c>
      <c r="I87" s="28">
        <v>0.96</v>
      </c>
      <c r="J87" s="28">
        <v>0.97</v>
      </c>
      <c r="K87" s="33" t="s">
        <v>55</v>
      </c>
    </row>
    <row r="88" spans="2:11" ht="197" customHeight="1" x14ac:dyDescent="0.35">
      <c r="B88" s="55" t="s">
        <v>60</v>
      </c>
      <c r="C88" s="55"/>
      <c r="D88" s="55"/>
      <c r="E88" s="55"/>
      <c r="F88" s="55"/>
      <c r="G88" s="55"/>
      <c r="H88" s="55"/>
      <c r="I88" s="55"/>
      <c r="J88" s="55"/>
    </row>
  </sheetData>
  <mergeCells count="1">
    <mergeCell ref="B88:J88"/>
  </mergeCells>
  <phoneticPr fontId="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DDF4D042F3B047A2E2C1B6C929D72C" ma:contentTypeVersion="3" ma:contentTypeDescription="Crie um novo documento." ma:contentTypeScope="" ma:versionID="afbe01ee643c0139bc34c75ff3185977">
  <xsd:schema xmlns:xsd="http://www.w3.org/2001/XMLSchema" xmlns:xs="http://www.w3.org/2001/XMLSchema" xmlns:p="http://schemas.microsoft.com/office/2006/metadata/properties" xmlns:ns2="1206e0b7-1ebe-4913-b22b-448355df3c78" targetNamespace="http://schemas.microsoft.com/office/2006/metadata/properties" ma:root="true" ma:fieldsID="0f3a6b4afb4d96b73bf708384b0e9384" ns2:_="">
    <xsd:import namespace="1206e0b7-1ebe-4913-b22b-448355df3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6e0b7-1ebe-4913-b22b-448355df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434921-576E-458A-B0AF-79F531E2283F}"/>
</file>

<file path=customXml/itemProps2.xml><?xml version="1.0" encoding="utf-8"?>
<ds:datastoreItem xmlns:ds="http://schemas.openxmlformats.org/officeDocument/2006/customXml" ds:itemID="{C7357E90-8F9F-4CDA-8443-BD8D56309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8676B8-BEE1-446A-84B4-1541D556DB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Indicadores</vt:lpstr>
      <vt:lpstr>Indicadores!Area_de_impressao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Brito Barbosa</dc:creator>
  <cp:lastModifiedBy>Erique Fernandes Pereira de Morais</cp:lastModifiedBy>
  <cp:lastPrinted>2022-07-08T15:57:52Z</cp:lastPrinted>
  <dcterms:created xsi:type="dcterms:W3CDTF">2020-11-10T20:00:52Z</dcterms:created>
  <dcterms:modified xsi:type="dcterms:W3CDTF">2023-07-19T13:57:56Z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2020-11-10T20:01:07Z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7d290e94-5882-4571-8a6c-de054423e71e</vt:lpwstr>
  </property>
  <property fmtid="{D5CDD505-2E9C-101B-9397-08002B2CF9AE}" pid="8" name="MSIP_Label_8e61996e-cafd-4c9a-8a94-2dc1b82131ae_ContentBits">
    <vt:lpwstr>0</vt:lpwstr>
  </property>
  <property fmtid="{D5CDD505-2E9C-101B-9397-08002B2CF9AE}" pid="9" name="ContentTypeId">
    <vt:lpwstr>0x010100BBDDF4D042F3B047A2E2C1B6C929D72C</vt:lpwstr>
  </property>
</Properties>
</file>