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petrobrasbr.sharepoint.com/teams/bdoc_20240403010030/Documentos Compartilhados/4_ESG/Site ESG/Jul_2025/"/>
    </mc:Choice>
  </mc:AlternateContent>
  <xr:revisionPtr revIDLastSave="17" documentId="8_{A40055B5-D547-4DA5-BCD4-B617A9AE643B}" xr6:coauthVersionLast="47" xr6:coauthVersionMax="47" xr10:uidLastSave="{652FD911-DF9C-48A4-A8D7-8D67089E59DD}"/>
  <bookViews>
    <workbookView xWindow="-110" yWindow="-110" windowWidth="19420" windowHeight="10300" xr2:uid="{00000000-000D-0000-FFFF-FFFF00000000}"/>
  </bookViews>
  <sheets>
    <sheet name="Indicadores" sheetId="1" r:id="rId1"/>
  </sheets>
  <definedNames>
    <definedName name="_xlnm._FilterDatabase" localSheetId="0" hidden="1">Indicadores!$B$7:$I$31</definedName>
    <definedName name="_xlnm.Print_Area" localSheetId="0">Indicadores!$B$1:$N$94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4" i="1" l="1"/>
  <c r="H73" i="1"/>
  <c r="H72" i="1"/>
  <c r="H71" i="1"/>
  <c r="E71" i="1"/>
  <c r="H70" i="1"/>
  <c r="H69" i="1"/>
  <c r="E66" i="1"/>
  <c r="D30" i="1"/>
  <c r="C30" i="1"/>
  <c r="H29" i="1"/>
  <c r="G29" i="1"/>
  <c r="F29" i="1"/>
  <c r="E29" i="1"/>
</calcChain>
</file>

<file path=xl/sharedStrings.xml><?xml version="1.0" encoding="utf-8"?>
<sst xmlns="http://schemas.openxmlformats.org/spreadsheetml/2006/main" count="82" uniqueCount="82">
  <si>
    <t>&lt; 0,70</t>
  </si>
  <si>
    <t>ESG INDICATORS</t>
  </si>
  <si>
    <t>ENVIRONMENT</t>
  </si>
  <si>
    <t>Target</t>
  </si>
  <si>
    <t>Target year</t>
  </si>
  <si>
    <t>Oil and oil products spills (m³)</t>
  </si>
  <si>
    <t>Freshwater withdrawn (million m³)</t>
  </si>
  <si>
    <t>Reuse in prportion to the total freshwater used (%)</t>
  </si>
  <si>
    <t>Freshwater demand [withdrawn + reused] (million m³)</t>
  </si>
  <si>
    <r>
      <t>Reused water (million m³)</t>
    </r>
    <r>
      <rPr>
        <vertAlign val="superscript"/>
        <sz val="12"/>
        <color theme="1"/>
        <rFont val="Petrobras Sans"/>
        <family val="2"/>
      </rPr>
      <t xml:space="preserve"> 1</t>
    </r>
  </si>
  <si>
    <r>
      <t>Discarded Wastewater Effluent Volume (EHD) (million of m³)</t>
    </r>
    <r>
      <rPr>
        <vertAlign val="superscript"/>
        <sz val="12"/>
        <color theme="1"/>
        <rFont val="Petrobras Sans"/>
        <family val="2"/>
      </rPr>
      <t>2</t>
    </r>
  </si>
  <si>
    <t>Hazardous waste generated (thousand metric tons/year)</t>
  </si>
  <si>
    <t>Non-Hazardous waste generated (thousand metric tons/year)</t>
  </si>
  <si>
    <r>
      <t>Operational greenhouse gas emissions (million metric tCO2e)</t>
    </r>
    <r>
      <rPr>
        <vertAlign val="superscript"/>
        <sz val="12"/>
        <color theme="1"/>
        <rFont val="Petrobras Sans"/>
        <family val="2"/>
      </rPr>
      <t>3</t>
    </r>
  </si>
  <si>
    <t>Operational emissions of carbon dioxide - CO2 (million metric tons)</t>
  </si>
  <si>
    <r>
      <t>CH</t>
    </r>
    <r>
      <rPr>
        <vertAlign val="subscript"/>
        <sz val="12"/>
        <color theme="1"/>
        <rFont val="Petrobras Sans"/>
        <family val="2"/>
      </rPr>
      <t>4</t>
    </r>
    <r>
      <rPr>
        <sz val="12"/>
        <color theme="1"/>
        <rFont val="Petrobras Sans"/>
        <family val="2"/>
      </rPr>
      <t xml:space="preserve"> emissions (million tCO</t>
    </r>
    <r>
      <rPr>
        <vertAlign val="subscript"/>
        <sz val="12"/>
        <color theme="1"/>
        <rFont val="Petrobras Sans"/>
        <family val="2"/>
      </rPr>
      <t>2</t>
    </r>
    <r>
      <rPr>
        <sz val="12"/>
        <color theme="1"/>
        <rFont val="Petrobras Sans"/>
        <family val="2"/>
      </rPr>
      <t>e)</t>
    </r>
  </si>
  <si>
    <r>
      <t>Other indirect (Scope 3) GHG emissions (tons CO2</t>
    </r>
    <r>
      <rPr>
        <vertAlign val="subscript"/>
        <sz val="12"/>
        <color theme="1"/>
        <rFont val="Petrobras Sans"/>
        <family val="2"/>
      </rPr>
      <t>e</t>
    </r>
    <r>
      <rPr>
        <sz val="12"/>
        <color theme="1"/>
        <rFont val="Petrobras Sans"/>
        <family val="2"/>
      </rPr>
      <t>)</t>
    </r>
    <r>
      <rPr>
        <vertAlign val="superscript"/>
        <sz val="12"/>
        <color theme="1"/>
        <rFont val="Petrobras Sans"/>
        <family val="2"/>
      </rPr>
      <t>4</t>
    </r>
  </si>
  <si>
    <t>Atmospheric emissions - NOx (thousand metric tons)</t>
  </si>
  <si>
    <t>Atmospheric emissions - SOx (thousand metric tons)</t>
  </si>
  <si>
    <t>Atmospheric emissions - Particulate material (thousand metric tons)</t>
  </si>
  <si>
    <t>Burn on flare (million of m³)</t>
  </si>
  <si>
    <r>
      <t>Carbon Intensity in E&amp;P (kgCO</t>
    </r>
    <r>
      <rPr>
        <vertAlign val="subscript"/>
        <sz val="12"/>
        <color theme="1"/>
        <rFont val="Petrobras Sans"/>
        <family val="2"/>
      </rPr>
      <t>2</t>
    </r>
    <r>
      <rPr>
        <sz val="12"/>
        <color theme="1"/>
        <rFont val="Petrobras Sans"/>
        <family val="2"/>
      </rPr>
      <t>e/boe)</t>
    </r>
  </si>
  <si>
    <r>
      <t>Carbon Intensity in Refining Segment (kgCO</t>
    </r>
    <r>
      <rPr>
        <vertAlign val="subscript"/>
        <sz val="12"/>
        <color theme="1"/>
        <rFont val="Petrobras Sans"/>
        <family val="2"/>
      </rPr>
      <t>2</t>
    </r>
    <r>
      <rPr>
        <sz val="12"/>
        <color theme="1"/>
        <rFont val="Petrobras Sans"/>
        <family val="2"/>
      </rPr>
      <t>e/CWT)</t>
    </r>
  </si>
  <si>
    <t>Methane Intensity in E&amp;P Segment (tCH4 /thousand tHC)</t>
  </si>
  <si>
    <t>Energy consumption (terajoule - TJ)</t>
  </si>
  <si>
    <t>- Fuels from non-renewable sources</t>
  </si>
  <si>
    <t>- Imported eletricity</t>
  </si>
  <si>
    <t>Number of environmental violations paid</t>
  </si>
  <si>
    <r>
      <t>Amount of fines paid (R$ thousand)</t>
    </r>
    <r>
      <rPr>
        <vertAlign val="superscript"/>
        <sz val="12"/>
        <color theme="1"/>
        <rFont val="Petrobras Sans"/>
        <family val="2"/>
      </rPr>
      <t>9</t>
    </r>
  </si>
  <si>
    <t>Occupational Health and Safety</t>
  </si>
  <si>
    <t>HEALTH AND SAFETY</t>
  </si>
  <si>
    <t>Fatalities</t>
  </si>
  <si>
    <t>Lost Time Injury Frequency Rate (TFCA) - Total</t>
  </si>
  <si>
    <t>- Lost Time Injury Frequency Rate (TFCA) - Employees</t>
  </si>
  <si>
    <t>- Lost Time Injury Frequency Rate (TFCA) - Contractors</t>
  </si>
  <si>
    <t>Total Recordable Injuries Rate (TRI)</t>
  </si>
  <si>
    <t>- Total Recordable Injuries Rate (TRI) - Employees</t>
  </si>
  <si>
    <t>- Total Recordable Injuries Rate (TRI) - Contractors</t>
  </si>
  <si>
    <t>Occupational disease Frequency Rate (TIDO) - Employees</t>
  </si>
  <si>
    <t>Average work related days lost per employee</t>
  </si>
  <si>
    <t>Percentage of Time Lost -PTP/PTP-S50(%) –Employees</t>
  </si>
  <si>
    <t>Process Safety</t>
  </si>
  <si>
    <t>Number of Process Safety Anomalies (Nasp Tier 1)</t>
  </si>
  <si>
    <t>CONTRIBUTIONS TO SOCIETY</t>
  </si>
  <si>
    <t>Investments in socio-environmental projects (million BRL)</t>
  </si>
  <si>
    <t>Investments in cultural projects (million BRL)</t>
  </si>
  <si>
    <t>Investments in sport projects (million BRL)</t>
  </si>
  <si>
    <t>Donations (Bilion BRL)</t>
  </si>
  <si>
    <t>Taxes paid (Bilion BRL)</t>
  </si>
  <si>
    <t>Dividends per share (US$) - PETR3</t>
  </si>
  <si>
    <t>Dividends por share (US$) - PETR4</t>
  </si>
  <si>
    <t>PEOPLE</t>
  </si>
  <si>
    <t>Employees</t>
  </si>
  <si>
    <t>Gender</t>
  </si>
  <si>
    <t>- Female</t>
  </si>
  <si>
    <t>- Male</t>
  </si>
  <si>
    <t>Ethinics</t>
  </si>
  <si>
    <t>- White</t>
  </si>
  <si>
    <t>- Brown</t>
  </si>
  <si>
    <t>- Black</t>
  </si>
  <si>
    <t>- Indigenous</t>
  </si>
  <si>
    <t>- Asian</t>
  </si>
  <si>
    <t>- Not stated</t>
  </si>
  <si>
    <t>Age</t>
  </si>
  <si>
    <t>- Up to 24 years old</t>
  </si>
  <si>
    <t>- From 25 to 29 years old</t>
  </si>
  <si>
    <t>- From 30 to 34 years old</t>
  </si>
  <si>
    <t>- From 35 to 39 years old</t>
  </si>
  <si>
    <t>- From 40 to 44 years old</t>
  </si>
  <si>
    <t>- From 45 to 49 years old</t>
  </si>
  <si>
    <t>- From 50 to 54 years old</t>
  </si>
  <si>
    <t>- From 55 to 59 years old</t>
  </si>
  <si>
    <t>- 60 years old or more</t>
  </si>
  <si>
    <t>Diversity</t>
  </si>
  <si>
    <t>% of Women</t>
  </si>
  <si>
    <t>% of Women in Management Position</t>
  </si>
  <si>
    <r>
      <t>% of Women in Management Position - first level of management</t>
    </r>
    <r>
      <rPr>
        <vertAlign val="superscript"/>
        <sz val="12"/>
        <color theme="1"/>
        <rFont val="Petrobras Sans"/>
        <family val="2"/>
      </rPr>
      <t>5</t>
    </r>
  </si>
  <si>
    <r>
      <t>% of Women in Management Position - upper managemet</t>
    </r>
    <r>
      <rPr>
        <vertAlign val="superscript"/>
        <sz val="12"/>
        <color theme="1"/>
        <rFont val="Petrobras Sans"/>
        <family val="2"/>
      </rPr>
      <t>6</t>
    </r>
  </si>
  <si>
    <r>
      <t>% of Women in Management Position - related to revenue generation</t>
    </r>
    <r>
      <rPr>
        <vertAlign val="superscript"/>
        <sz val="12"/>
        <color theme="1"/>
        <rFont val="Petrobras Sans"/>
        <family val="2"/>
      </rPr>
      <t>7</t>
    </r>
  </si>
  <si>
    <r>
      <t>% of Women in STEM</t>
    </r>
    <r>
      <rPr>
        <vertAlign val="superscript"/>
        <sz val="12"/>
        <color theme="1"/>
        <rFont val="Petrobras Sans"/>
        <family val="2"/>
      </rPr>
      <t>8</t>
    </r>
  </si>
  <si>
    <t>Gender Pay Gap - Ratio of compensation between women and men</t>
  </si>
  <si>
    <t>1. Since 2018, due to the revision of the corporate indicator "Reused Water Volume", we started to consider for the reinjected volume of water produced for secundary recovery of oil and gas in onshore fields.
2. EHD indicator – Discarded Wastewater Effluent Volume includes industrial, sanitary and produced water effluents that are disposed of (observing legal limits) or sent for treatment and final disposal. It does not account for the discharge of cooling water in an open circuit, nor the injection or reinjection of water in reservoirs for secondary recovery purposes.
3. We include direct operational (scope 1) and indirect GHG emissions from the acquisition of electrical and/or thermal energy produced by third parties (scope 2). The equivalent CO2 emissions were calculated based on the Global Warming Potential (GWP) values of the Fourth Assessment Report of the IPCC – Intergovernmental Panel on Climate Change (AR4).
4. To calculate the aforementioned scope 3 emissions, we used two categories of the GHG Protocol: indirect emissions from product processing (Category 10) and indirect emissions related to the use of products delivered to the market (Category 11).
5. First level management position: coordinator and sectoral manager.
6. Upper managemet position: executive officer and executive manager.
7. Positions related to revenue generation: Trading and Logistics Officer; Production Development Officer; Exploration and Production Officer; and Refining and Natural Gas Officer.
8. STEM: Science, Technology, Engineering and Mathematics
9. Fines above US$ 10 thousand and reported until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</si>
</sst>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_-;\-* #,##0.0_-;_-* &quot;-&quot;??_-;_-@_-"/>
    <numFmt numFmtId="166" formatCode="0.0"/>
  </numFmts>
  <fonts count="17" x14ac:knownFonts="1">
    <font>
      <sz val="11"/>
      <color theme="1"/>
      <name val="Calibri"/>
      <family val="2"/>
      <scheme val="minor"/>
    </font>
    <font>
      <sz val="11"/>
      <color theme="1"/>
      <name val="Calibri"/>
      <family val="2"/>
      <scheme val="minor"/>
    </font>
    <font>
      <sz val="8"/>
      <name val="Calibri"/>
      <family val="2"/>
      <scheme val="minor"/>
    </font>
    <font>
      <sz val="12"/>
      <color theme="1"/>
      <name val="Petrobras Sans"/>
      <family val="2"/>
    </font>
    <font>
      <b/>
      <sz val="12"/>
      <color theme="1"/>
      <name val="Petrobras Sans"/>
      <family val="2"/>
    </font>
    <font>
      <vertAlign val="superscript"/>
      <sz val="12"/>
      <color theme="1"/>
      <name val="Petrobras Sans"/>
      <family val="2"/>
    </font>
    <font>
      <vertAlign val="subscript"/>
      <sz val="12"/>
      <color theme="1"/>
      <name val="Petrobras Sans"/>
      <family val="2"/>
    </font>
    <font>
      <b/>
      <sz val="12"/>
      <color theme="5"/>
      <name val="Petrobras Sans"/>
      <family val="2"/>
    </font>
    <font>
      <b/>
      <sz val="14"/>
      <color theme="1"/>
      <name val="Petrobras Sans"/>
      <family val="2"/>
    </font>
    <font>
      <b/>
      <sz val="20"/>
      <color theme="4"/>
      <name val="Petrobras Sans"/>
      <family val="2"/>
    </font>
    <font>
      <b/>
      <sz val="20"/>
      <color theme="3"/>
      <name val="Petrobras Sans"/>
      <family val="2"/>
    </font>
    <font>
      <b/>
      <sz val="20"/>
      <color theme="7"/>
      <name val="Petrobras Sans"/>
      <family val="2"/>
    </font>
    <font>
      <b/>
      <sz val="16"/>
      <color theme="7"/>
      <name val="Petrobras Sans"/>
      <family val="2"/>
    </font>
    <font>
      <b/>
      <sz val="16"/>
      <color theme="5"/>
      <name val="Petrobras Sans"/>
      <family val="2"/>
    </font>
    <font>
      <i/>
      <sz val="12"/>
      <color theme="1"/>
      <name val="Petrobras Sans"/>
      <family val="2"/>
    </font>
    <font>
      <sz val="30"/>
      <color theme="1"/>
      <name val="Petrobras Sans XBold"/>
      <family val="2"/>
    </font>
    <font>
      <sz val="12"/>
      <name val="Petrobras Sans"/>
      <family val="2"/>
    </font>
  </fonts>
  <fills count="4">
    <fill>
      <patternFill patternType="none"/>
    </fill>
    <fill>
      <patternFill patternType="gray125"/>
    </fill>
    <fill>
      <patternFill patternType="solid">
        <fgColor rgb="FFFDFFE7"/>
        <bgColor indexed="64"/>
      </patternFill>
    </fill>
    <fill>
      <patternFill patternType="solid">
        <fgColor theme="0"/>
        <bgColor indexed="64"/>
      </patternFill>
    </fill>
  </fills>
  <borders count="4">
    <border>
      <left/>
      <right/>
      <top/>
      <bottom/>
      <diagonal/>
    </border>
    <border>
      <left/>
      <right/>
      <top/>
      <bottom style="hair">
        <color theme="1"/>
      </bottom>
      <diagonal/>
    </border>
    <border>
      <left/>
      <right/>
      <top style="hair">
        <color theme="1"/>
      </top>
      <bottom style="hair">
        <color theme="1"/>
      </bottom>
      <diagonal/>
    </border>
    <border>
      <left/>
      <right/>
      <top style="hair">
        <color theme="1"/>
      </top>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3" fillId="0" borderId="0" xfId="0" applyFont="1"/>
    <xf numFmtId="0" fontId="4" fillId="0" borderId="0" xfId="0" applyFont="1"/>
    <xf numFmtId="164" fontId="3" fillId="0" borderId="0" xfId="1" applyNumberFormat="1" applyFont="1" applyFill="1" applyBorder="1"/>
    <xf numFmtId="0" fontId="3" fillId="0" borderId="0" xfId="1" applyNumberFormat="1" applyFont="1" applyFill="1" applyBorder="1"/>
    <xf numFmtId="1" fontId="3" fillId="0" borderId="0" xfId="0" applyNumberFormat="1" applyFont="1"/>
    <xf numFmtId="164" fontId="3" fillId="0" borderId="0" xfId="1" applyNumberFormat="1" applyFont="1" applyBorder="1"/>
    <xf numFmtId="0" fontId="7" fillId="0" borderId="0" xfId="0" applyFont="1"/>
    <xf numFmtId="164" fontId="3" fillId="0" borderId="0" xfId="1" applyNumberFormat="1" applyFont="1"/>
    <xf numFmtId="3" fontId="3" fillId="0" borderId="0" xfId="0" applyNumberFormat="1" applyFont="1"/>
    <xf numFmtId="0" fontId="3" fillId="0" borderId="0" xfId="0" quotePrefix="1" applyFont="1"/>
    <xf numFmtId="43" fontId="3" fillId="0" borderId="0" xfId="1" applyFont="1" applyFill="1" applyBorder="1"/>
    <xf numFmtId="0" fontId="8" fillId="0" borderId="0" xfId="0" applyFont="1" applyAlignment="1">
      <alignment horizontal="right" vertical="center"/>
    </xf>
    <xf numFmtId="0" fontId="8" fillId="0" borderId="0" xfId="0" applyFont="1" applyAlignment="1">
      <alignment horizontal="center" vertical="center" wrapText="1"/>
    </xf>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3" fillId="0" borderId="1" xfId="0" applyFont="1" applyBorder="1"/>
    <xf numFmtId="165" fontId="3" fillId="0" borderId="1" xfId="1" applyNumberFormat="1" applyFont="1" applyFill="1" applyBorder="1"/>
    <xf numFmtId="0" fontId="3" fillId="0" borderId="2" xfId="0" applyFont="1" applyBorder="1"/>
    <xf numFmtId="165" fontId="3" fillId="0" borderId="2" xfId="1" applyNumberFormat="1" applyFont="1" applyFill="1" applyBorder="1"/>
    <xf numFmtId="166" fontId="3" fillId="0" borderId="2" xfId="0" applyNumberFormat="1" applyFont="1" applyBorder="1"/>
    <xf numFmtId="164" fontId="3" fillId="0" borderId="2" xfId="1" applyNumberFormat="1" applyFont="1" applyFill="1" applyBorder="1"/>
    <xf numFmtId="165" fontId="3" fillId="0" borderId="2" xfId="0" applyNumberFormat="1" applyFont="1" applyBorder="1"/>
    <xf numFmtId="43" fontId="3" fillId="0" borderId="2" xfId="1" applyFont="1" applyFill="1" applyBorder="1"/>
    <xf numFmtId="0" fontId="3" fillId="0" borderId="2" xfId="0" quotePrefix="1" applyFont="1" applyBorder="1"/>
    <xf numFmtId="164" fontId="3" fillId="0" borderId="1" xfId="1" applyNumberFormat="1" applyFont="1" applyBorder="1"/>
    <xf numFmtId="43" fontId="3" fillId="0" borderId="2" xfId="1" applyFont="1" applyBorder="1"/>
    <xf numFmtId="164" fontId="3" fillId="0" borderId="1" xfId="1" applyNumberFormat="1" applyFont="1" applyFill="1" applyBorder="1"/>
    <xf numFmtId="164" fontId="3" fillId="0" borderId="2" xfId="1" applyNumberFormat="1" applyFont="1" applyBorder="1"/>
    <xf numFmtId="0" fontId="3" fillId="0" borderId="2" xfId="0" applyFont="1" applyBorder="1" applyAlignment="1">
      <alignment vertical="center"/>
    </xf>
    <xf numFmtId="164" fontId="3" fillId="0" borderId="1" xfId="0" applyNumberFormat="1" applyFont="1" applyBorder="1"/>
    <xf numFmtId="0" fontId="4" fillId="0" borderId="0" xfId="0" quotePrefix="1" applyFont="1"/>
    <xf numFmtId="0" fontId="3" fillId="0" borderId="1" xfId="0" quotePrefix="1" applyFont="1" applyBorder="1"/>
    <xf numFmtId="3" fontId="3" fillId="0" borderId="1" xfId="0" applyNumberFormat="1" applyFont="1" applyBorder="1"/>
    <xf numFmtId="3" fontId="3" fillId="0" borderId="2" xfId="0" applyNumberFormat="1" applyFont="1" applyBorder="1"/>
    <xf numFmtId="0" fontId="4" fillId="0" borderId="0" xfId="0" applyFont="1" applyAlignment="1">
      <alignment horizontal="center"/>
    </xf>
    <xf numFmtId="9" fontId="3" fillId="0" borderId="1" xfId="0" applyNumberFormat="1" applyFont="1" applyBorder="1"/>
    <xf numFmtId="9" fontId="3" fillId="0" borderId="2" xfId="0" applyNumberFormat="1" applyFont="1" applyBorder="1"/>
    <xf numFmtId="0" fontId="3" fillId="2" borderId="0" xfId="0" applyFont="1" applyFill="1"/>
    <xf numFmtId="0" fontId="3" fillId="0" borderId="3" xfId="0" applyFont="1" applyBorder="1" applyAlignment="1">
      <alignment horizontal="center"/>
    </xf>
    <xf numFmtId="0" fontId="3" fillId="0" borderId="3" xfId="0" applyFont="1" applyBorder="1"/>
    <xf numFmtId="4" fontId="3" fillId="0" borderId="3" xfId="0" applyNumberFormat="1" applyFont="1" applyBorder="1"/>
    <xf numFmtId="0" fontId="3" fillId="3" borderId="0" xfId="0" applyFont="1" applyFill="1"/>
    <xf numFmtId="0" fontId="8" fillId="3" borderId="0" xfId="0" applyFont="1" applyFill="1" applyAlignment="1">
      <alignment horizontal="center" vertical="center"/>
    </xf>
    <xf numFmtId="0" fontId="16" fillId="0" borderId="3" xfId="1" applyNumberFormat="1" applyFont="1" applyFill="1" applyBorder="1"/>
    <xf numFmtId="0" fontId="16" fillId="0" borderId="0" xfId="1" applyNumberFormat="1" applyFont="1" applyFill="1" applyBorder="1"/>
    <xf numFmtId="0" fontId="16" fillId="0" borderId="3" xfId="0" applyFont="1" applyBorder="1"/>
    <xf numFmtId="0" fontId="16" fillId="0" borderId="0" xfId="0" applyFont="1"/>
    <xf numFmtId="1" fontId="16" fillId="0" borderId="0" xfId="0" applyNumberFormat="1" applyFont="1"/>
    <xf numFmtId="43" fontId="16" fillId="0" borderId="0" xfId="0" applyNumberFormat="1" applyFont="1"/>
    <xf numFmtId="9" fontId="16" fillId="0" borderId="1" xfId="0" applyNumberFormat="1" applyFont="1" applyBorder="1" applyAlignment="1">
      <alignment horizontal="center"/>
    </xf>
    <xf numFmtId="0" fontId="16" fillId="0" borderId="1" xfId="0" applyFont="1" applyBorder="1" applyAlignment="1">
      <alignment horizontal="center"/>
    </xf>
    <xf numFmtId="9" fontId="16" fillId="0" borderId="3" xfId="0" applyNumberFormat="1" applyFont="1" applyBorder="1" applyAlignment="1">
      <alignment horizontal="center"/>
    </xf>
    <xf numFmtId="0" fontId="16" fillId="0" borderId="3" xfId="0" applyFont="1" applyBorder="1" applyAlignment="1">
      <alignment horizontal="center"/>
    </xf>
    <xf numFmtId="9" fontId="16" fillId="0" borderId="0" xfId="0" applyNumberFormat="1" applyFont="1" applyAlignment="1">
      <alignment horizontal="center"/>
    </xf>
    <xf numFmtId="0" fontId="16" fillId="0" borderId="0" xfId="0" applyFont="1" applyAlignment="1">
      <alignment horizontal="center"/>
    </xf>
    <xf numFmtId="0" fontId="3" fillId="0" borderId="1" xfId="1" applyNumberFormat="1" applyFont="1" applyFill="1" applyBorder="1"/>
    <xf numFmtId="2" fontId="3" fillId="0" borderId="2" xfId="0" applyNumberFormat="1" applyFont="1" applyBorder="1"/>
    <xf numFmtId="0" fontId="3" fillId="0" borderId="2" xfId="1" applyNumberFormat="1" applyFont="1" applyFill="1" applyBorder="1"/>
    <xf numFmtId="0" fontId="3" fillId="0" borderId="3" xfId="1" applyNumberFormat="1" applyFont="1" applyFill="1" applyBorder="1"/>
    <xf numFmtId="165" fontId="3" fillId="0" borderId="0" xfId="0" applyNumberFormat="1" applyFont="1"/>
    <xf numFmtId="165" fontId="3" fillId="0" borderId="0" xfId="1" applyNumberFormat="1" applyFont="1" applyFill="1" applyBorder="1"/>
    <xf numFmtId="1" fontId="3" fillId="0" borderId="2" xfId="0" applyNumberFormat="1" applyFont="1" applyBorder="1"/>
    <xf numFmtId="0" fontId="3" fillId="0" borderId="2" xfId="0" applyFont="1" applyBorder="1" applyAlignment="1">
      <alignment horizontal="right"/>
    </xf>
    <xf numFmtId="43" fontId="3" fillId="0" borderId="2" xfId="1" applyFont="1" applyFill="1" applyBorder="1" applyAlignment="1">
      <alignment horizontal="right"/>
    </xf>
    <xf numFmtId="164" fontId="3" fillId="0" borderId="2" xfId="1" applyNumberFormat="1" applyFont="1" applyFill="1" applyBorder="1" applyAlignment="1">
      <alignment horizontal="center" vertical="center"/>
    </xf>
    <xf numFmtId="0" fontId="3" fillId="0" borderId="2" xfId="1" applyNumberFormat="1" applyFont="1" applyFill="1" applyBorder="1" applyAlignment="1">
      <alignment horizontal="right" vertical="center"/>
    </xf>
    <xf numFmtId="0" fontId="14" fillId="0" borderId="1" xfId="0" applyFont="1" applyBorder="1" applyAlignment="1">
      <alignment horizontal="left" vertical="top" wrapText="1"/>
    </xf>
    <xf numFmtId="0" fontId="15" fillId="0" borderId="0" xfId="0" applyFont="1" applyAlignment="1">
      <alignment horizontal="left"/>
    </xf>
  </cellXfs>
  <cellStyles count="2">
    <cellStyle name="Normal" xfId="0" builtinId="0"/>
    <cellStyle name="Vírgula" xfId="1" builtinId="3"/>
  </cellStyles>
  <dxfs count="0"/>
  <tableStyles count="0" defaultTableStyle="TableStyleMedium2" defaultPivotStyle="PivotStyleLight16"/>
  <colors>
    <mruColors>
      <color rgb="FFFD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12769</xdr:colOff>
      <xdr:row>1</xdr:row>
      <xdr:rowOff>62596</xdr:rowOff>
    </xdr:from>
    <xdr:to>
      <xdr:col>13</xdr:col>
      <xdr:colOff>430659</xdr:colOff>
      <xdr:row>5</xdr:row>
      <xdr:rowOff>259446</xdr:rowOff>
    </xdr:to>
    <xdr:pic>
      <xdr:nvPicPr>
        <xdr:cNvPr id="4" name="Imagem 3">
          <a:extLst>
            <a:ext uri="{FF2B5EF4-FFF2-40B4-BE49-F238E27FC236}">
              <a16:creationId xmlns:a16="http://schemas.microsoft.com/office/drawing/2014/main" id="{8D7418E1-AD6C-67BE-271F-BBABC7F35A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9698" y="126096"/>
          <a:ext cx="1955497" cy="580571"/>
        </a:xfrm>
        <a:prstGeom prst="rect">
          <a:avLst/>
        </a:prstGeom>
      </xdr:spPr>
    </xdr:pic>
    <xdr:clientData/>
  </xdr:twoCellAnchor>
  <xdr:twoCellAnchor editAs="oneCell">
    <xdr:from>
      <xdr:col>1</xdr:col>
      <xdr:colOff>1895931</xdr:colOff>
      <xdr:row>6</xdr:row>
      <xdr:rowOff>317500</xdr:rowOff>
    </xdr:from>
    <xdr:to>
      <xdr:col>1</xdr:col>
      <xdr:colOff>2353131</xdr:colOff>
      <xdr:row>7</xdr:row>
      <xdr:rowOff>293914</xdr:rowOff>
    </xdr:to>
    <xdr:pic>
      <xdr:nvPicPr>
        <xdr:cNvPr id="6" name="Gráfico 5">
          <a:extLst>
            <a:ext uri="{FF2B5EF4-FFF2-40B4-BE49-F238E27FC236}">
              <a16:creationId xmlns:a16="http://schemas.microsoft.com/office/drawing/2014/main" id="{052B1430-2145-B685-AB7E-0BDABBFE1A6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159002" y="1478643"/>
          <a:ext cx="457200" cy="457200"/>
        </a:xfrm>
        <a:prstGeom prst="rect">
          <a:avLst/>
        </a:prstGeom>
      </xdr:spPr>
    </xdr:pic>
    <xdr:clientData/>
  </xdr:twoCellAnchor>
  <xdr:twoCellAnchor editAs="oneCell">
    <xdr:from>
      <xdr:col>1</xdr:col>
      <xdr:colOff>2648857</xdr:colOff>
      <xdr:row>33</xdr:row>
      <xdr:rowOff>263066</xdr:rowOff>
    </xdr:from>
    <xdr:to>
      <xdr:col>1</xdr:col>
      <xdr:colOff>3106057</xdr:colOff>
      <xdr:row>34</xdr:row>
      <xdr:rowOff>275766</xdr:rowOff>
    </xdr:to>
    <xdr:pic>
      <xdr:nvPicPr>
        <xdr:cNvPr id="8" name="Gráfico 7">
          <a:extLst>
            <a:ext uri="{FF2B5EF4-FFF2-40B4-BE49-F238E27FC236}">
              <a16:creationId xmlns:a16="http://schemas.microsoft.com/office/drawing/2014/main" id="{FE9C88F5-3227-9261-C943-08FE43C0E89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921000" y="7365995"/>
          <a:ext cx="457200" cy="457200"/>
        </a:xfrm>
        <a:prstGeom prst="rect">
          <a:avLst/>
        </a:prstGeom>
      </xdr:spPr>
    </xdr:pic>
    <xdr:clientData/>
  </xdr:twoCellAnchor>
  <xdr:twoCellAnchor editAs="oneCell">
    <xdr:from>
      <xdr:col>1</xdr:col>
      <xdr:colOff>3628576</xdr:colOff>
      <xdr:row>50</xdr:row>
      <xdr:rowOff>281222</xdr:rowOff>
    </xdr:from>
    <xdr:to>
      <xdr:col>1</xdr:col>
      <xdr:colOff>4085776</xdr:colOff>
      <xdr:row>51</xdr:row>
      <xdr:rowOff>293922</xdr:rowOff>
    </xdr:to>
    <xdr:pic>
      <xdr:nvPicPr>
        <xdr:cNvPr id="10" name="Gráfico 9">
          <a:extLst>
            <a:ext uri="{FF2B5EF4-FFF2-40B4-BE49-F238E27FC236}">
              <a16:creationId xmlns:a16="http://schemas.microsoft.com/office/drawing/2014/main" id="{655D4101-E694-7C9F-517C-F2094FEFBC4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891647" y="11021793"/>
          <a:ext cx="457200" cy="457200"/>
        </a:xfrm>
        <a:prstGeom prst="rect">
          <a:avLst/>
        </a:prstGeom>
      </xdr:spPr>
    </xdr:pic>
    <xdr:clientData/>
  </xdr:twoCellAnchor>
</xdr:wsDr>
</file>

<file path=xl/theme/theme1.xml><?xml version="1.0" encoding="utf-8"?>
<a:theme xmlns:a="http://schemas.openxmlformats.org/drawingml/2006/main" name="Tema do Office">
  <a:themeElements>
    <a:clrScheme name="Petrobras">
      <a:dk1>
        <a:srgbClr val="75787B"/>
      </a:dk1>
      <a:lt1>
        <a:srgbClr val="FFFFFF"/>
      </a:lt1>
      <a:dk2>
        <a:srgbClr val="006298"/>
      </a:dk2>
      <a:lt2>
        <a:srgbClr val="3DDAFF"/>
      </a:lt2>
      <a:accent1>
        <a:srgbClr val="008542"/>
      </a:accent1>
      <a:accent2>
        <a:srgbClr val="006298"/>
      </a:accent2>
      <a:accent3>
        <a:srgbClr val="FDC82F"/>
      </a:accent3>
      <a:accent4>
        <a:srgbClr val="00B2A9"/>
      </a:accent4>
      <a:accent5>
        <a:srgbClr val="C4D600"/>
      </a:accent5>
      <a:accent6>
        <a:srgbClr val="EBFF00"/>
      </a:accent6>
      <a:hlink>
        <a:srgbClr val="ED8B00"/>
      </a:hlink>
      <a:folHlink>
        <a:srgbClr val="3DDAF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101"/>
  <sheetViews>
    <sheetView showGridLines="0" tabSelected="1" topLeftCell="A21" zoomScale="70" zoomScaleNormal="70" workbookViewId="0">
      <selection activeCell="C34" sqref="C34"/>
    </sheetView>
  </sheetViews>
  <sheetFormatPr defaultColWidth="8.7265625" defaultRowHeight="15.5" x14ac:dyDescent="0.35"/>
  <cols>
    <col min="1" max="1" width="3.81640625" style="1" customWidth="1"/>
    <col min="2" max="2" width="76.81640625" style="1" bestFit="1" customWidth="1"/>
    <col min="3" max="3" width="14.81640625" style="1" bestFit="1" customWidth="1"/>
    <col min="4" max="9" width="12.81640625" style="1" bestFit="1" customWidth="1"/>
    <col min="10" max="10" width="12.81640625" style="1" customWidth="1"/>
    <col min="11" max="11" width="12.90625" style="1" customWidth="1"/>
    <col min="12" max="12" width="12.08984375" style="1" customWidth="1"/>
    <col min="13" max="13" width="9.81640625" style="1" customWidth="1"/>
    <col min="14" max="14" width="9.1796875" style="1" customWidth="1"/>
    <col min="15" max="16384" width="8.7265625" style="1"/>
  </cols>
  <sheetData>
    <row r="1" spans="2:14" ht="5.15" customHeight="1" x14ac:dyDescent="0.35">
      <c r="B1" s="71" t="s">
        <v>1</v>
      </c>
      <c r="C1" s="71"/>
      <c r="D1" s="71"/>
      <c r="E1" s="71"/>
      <c r="F1" s="71"/>
      <c r="G1" s="71"/>
      <c r="H1" s="71"/>
      <c r="I1" s="71"/>
      <c r="J1" s="71"/>
      <c r="K1" s="71"/>
      <c r="L1" s="71"/>
      <c r="M1" s="71"/>
      <c r="N1" s="71"/>
    </row>
    <row r="2" spans="2:14" ht="5.15" customHeight="1" x14ac:dyDescent="0.35">
      <c r="B2" s="71"/>
      <c r="C2" s="71"/>
      <c r="D2" s="71"/>
      <c r="E2" s="71"/>
      <c r="F2" s="71"/>
      <c r="G2" s="71"/>
      <c r="H2" s="71"/>
      <c r="I2" s="71"/>
      <c r="J2" s="71"/>
      <c r="K2" s="71"/>
      <c r="L2" s="71"/>
      <c r="M2" s="71"/>
      <c r="N2" s="71"/>
    </row>
    <row r="3" spans="2:14" ht="5.15" customHeight="1" x14ac:dyDescent="0.35">
      <c r="B3" s="71"/>
      <c r="C3" s="71"/>
      <c r="D3" s="71"/>
      <c r="E3" s="71"/>
      <c r="F3" s="71"/>
      <c r="G3" s="71"/>
      <c r="H3" s="71"/>
      <c r="I3" s="71"/>
      <c r="J3" s="71"/>
      <c r="K3" s="71"/>
      <c r="L3" s="71"/>
      <c r="M3" s="71"/>
      <c r="N3" s="71"/>
    </row>
    <row r="4" spans="2:14" ht="5.15" customHeight="1" x14ac:dyDescent="0.35">
      <c r="B4" s="71"/>
      <c r="C4" s="71"/>
      <c r="D4" s="71"/>
      <c r="E4" s="71"/>
      <c r="F4" s="71"/>
      <c r="G4" s="71"/>
      <c r="H4" s="71"/>
      <c r="I4" s="71"/>
      <c r="J4" s="71"/>
      <c r="K4" s="71"/>
      <c r="L4" s="71"/>
      <c r="M4" s="71"/>
      <c r="N4" s="71"/>
    </row>
    <row r="5" spans="2:14" x14ac:dyDescent="0.35">
      <c r="B5" s="71"/>
      <c r="C5" s="71"/>
      <c r="D5" s="71"/>
      <c r="E5" s="71"/>
      <c r="F5" s="71"/>
      <c r="G5" s="71"/>
      <c r="H5" s="71"/>
      <c r="I5" s="71"/>
      <c r="J5" s="71"/>
      <c r="K5" s="71"/>
      <c r="L5" s="71"/>
      <c r="M5" s="71"/>
      <c r="N5" s="71"/>
    </row>
    <row r="6" spans="2:14" ht="56.15" customHeight="1" x14ac:dyDescent="0.35">
      <c r="B6" s="71"/>
      <c r="C6" s="71"/>
      <c r="D6" s="71"/>
      <c r="E6" s="71"/>
      <c r="F6" s="71"/>
      <c r="G6" s="71"/>
      <c r="H6" s="71"/>
      <c r="I6" s="71"/>
      <c r="J6" s="71"/>
      <c r="K6" s="71"/>
      <c r="L6" s="71"/>
      <c r="M6" s="71"/>
      <c r="N6" s="71"/>
    </row>
    <row r="7" spans="2:14" ht="38" x14ac:dyDescent="0.35">
      <c r="B7" s="2"/>
      <c r="C7" s="12">
        <v>2015</v>
      </c>
      <c r="D7" s="12">
        <v>2016</v>
      </c>
      <c r="E7" s="12">
        <v>2017</v>
      </c>
      <c r="F7" s="12">
        <v>2018</v>
      </c>
      <c r="G7" s="12">
        <v>2019</v>
      </c>
      <c r="H7" s="12">
        <v>2020</v>
      </c>
      <c r="I7" s="12">
        <v>2021</v>
      </c>
      <c r="J7" s="12">
        <v>2022</v>
      </c>
      <c r="K7" s="12">
        <v>2023</v>
      </c>
      <c r="L7" s="12">
        <v>2024</v>
      </c>
      <c r="M7" s="46" t="s">
        <v>3</v>
      </c>
      <c r="N7" s="13" t="s">
        <v>4</v>
      </c>
    </row>
    <row r="8" spans="2:14" ht="26.5" x14ac:dyDescent="0.6">
      <c r="B8" s="14" t="s">
        <v>2</v>
      </c>
      <c r="M8" s="45"/>
    </row>
    <row r="9" spans="2:14" ht="4.5" customHeight="1" x14ac:dyDescent="0.6">
      <c r="B9" s="14"/>
      <c r="N9" s="41"/>
    </row>
    <row r="10" spans="2:14" x14ac:dyDescent="0.35">
      <c r="B10" s="19" t="s">
        <v>5</v>
      </c>
      <c r="C10" s="20">
        <v>71.599999999999994</v>
      </c>
      <c r="D10" s="20">
        <v>51.9</v>
      </c>
      <c r="E10" s="20">
        <v>35.840000000000003</v>
      </c>
      <c r="F10" s="20">
        <v>18.399999999999999</v>
      </c>
      <c r="G10" s="20">
        <v>415.34</v>
      </c>
      <c r="H10" s="20">
        <v>216.5</v>
      </c>
      <c r="I10" s="20">
        <v>11.6</v>
      </c>
      <c r="J10" s="20">
        <v>218.03</v>
      </c>
      <c r="K10" s="19">
        <v>16.899999999999999</v>
      </c>
      <c r="L10" s="19">
        <v>14.4</v>
      </c>
      <c r="M10" s="20">
        <v>108</v>
      </c>
      <c r="N10" s="59">
        <v>2025</v>
      </c>
    </row>
    <row r="11" spans="2:14" x14ac:dyDescent="0.35">
      <c r="B11" s="21" t="s">
        <v>6</v>
      </c>
      <c r="C11" s="22">
        <v>213.3</v>
      </c>
      <c r="D11" s="22">
        <v>191.6</v>
      </c>
      <c r="E11" s="22">
        <v>177.7</v>
      </c>
      <c r="F11" s="22">
        <v>182.3</v>
      </c>
      <c r="G11" s="22">
        <v>156.9</v>
      </c>
      <c r="H11" s="22">
        <v>146.251</v>
      </c>
      <c r="I11" s="22">
        <v>150.69999999999999</v>
      </c>
      <c r="J11" s="22">
        <v>122.167</v>
      </c>
      <c r="K11" s="21">
        <v>114.67</v>
      </c>
      <c r="L11" s="60">
        <v>112.14100000000001</v>
      </c>
      <c r="M11" s="22">
        <v>91</v>
      </c>
      <c r="N11" s="61">
        <v>2030</v>
      </c>
    </row>
    <row r="12" spans="2:14" x14ac:dyDescent="0.35">
      <c r="B12" s="21" t="s">
        <v>7</v>
      </c>
      <c r="C12" s="22">
        <v>10</v>
      </c>
      <c r="D12" s="22">
        <v>11.5</v>
      </c>
      <c r="E12" s="22">
        <v>12.5</v>
      </c>
      <c r="F12" s="22">
        <v>31.5</v>
      </c>
      <c r="G12" s="22">
        <v>34.4</v>
      </c>
      <c r="H12" s="22">
        <v>33.6</v>
      </c>
      <c r="I12" s="22">
        <v>31.4</v>
      </c>
      <c r="J12" s="22">
        <v>29.3</v>
      </c>
      <c r="K12" s="23">
        <v>24</v>
      </c>
      <c r="L12" s="23">
        <v>25</v>
      </c>
      <c r="M12" s="22">
        <v>40</v>
      </c>
      <c r="N12" s="61">
        <v>2030</v>
      </c>
    </row>
    <row r="13" spans="2:14" x14ac:dyDescent="0.35">
      <c r="B13" s="21" t="s">
        <v>8</v>
      </c>
      <c r="C13" s="22">
        <v>236.9</v>
      </c>
      <c r="D13" s="22">
        <v>216.4</v>
      </c>
      <c r="E13" s="22">
        <v>203.1</v>
      </c>
      <c r="F13" s="22">
        <v>266.3</v>
      </c>
      <c r="G13" s="22">
        <v>239.1</v>
      </c>
      <c r="H13" s="22">
        <v>220.19399999999999</v>
      </c>
      <c r="I13" s="22">
        <v>219.8</v>
      </c>
      <c r="J13" s="22">
        <v>172.86799999999999</v>
      </c>
      <c r="K13" s="21">
        <v>150.5</v>
      </c>
      <c r="L13" s="23">
        <v>149.697</v>
      </c>
      <c r="M13" s="43"/>
      <c r="N13" s="62"/>
    </row>
    <row r="14" spans="2:14" ht="18" x14ac:dyDescent="0.35">
      <c r="B14" s="21" t="s">
        <v>9</v>
      </c>
      <c r="C14" s="22">
        <v>23.6</v>
      </c>
      <c r="D14" s="22">
        <v>24.8</v>
      </c>
      <c r="E14" s="22">
        <v>25.4</v>
      </c>
      <c r="F14" s="22">
        <v>84</v>
      </c>
      <c r="G14" s="22">
        <v>82.2</v>
      </c>
      <c r="H14" s="22">
        <v>73.900000000000006</v>
      </c>
      <c r="I14" s="22">
        <v>69</v>
      </c>
      <c r="J14" s="22">
        <v>50.7</v>
      </c>
      <c r="K14" s="21">
        <v>35.799999999999997</v>
      </c>
      <c r="L14" s="23">
        <v>37.555999999999997</v>
      </c>
      <c r="N14" s="4"/>
    </row>
    <row r="15" spans="2:14" ht="18" x14ac:dyDescent="0.35">
      <c r="B15" s="21" t="s">
        <v>10</v>
      </c>
      <c r="C15" s="22">
        <v>277.10000000000002</v>
      </c>
      <c r="D15" s="22">
        <v>281.8</v>
      </c>
      <c r="E15" s="22">
        <v>293.2</v>
      </c>
      <c r="F15" s="22">
        <v>292.89999999999998</v>
      </c>
      <c r="G15" s="22">
        <v>275.3</v>
      </c>
      <c r="H15" s="22">
        <v>277.51</v>
      </c>
      <c r="I15" s="22">
        <v>251.3</v>
      </c>
      <c r="J15" s="22">
        <v>235.221</v>
      </c>
      <c r="K15" s="21">
        <v>207.2</v>
      </c>
      <c r="L15" s="23">
        <v>211.28899999999999</v>
      </c>
      <c r="M15" s="19"/>
      <c r="N15" s="59"/>
    </row>
    <row r="16" spans="2:14" x14ac:dyDescent="0.35">
      <c r="B16" s="21" t="s">
        <v>11</v>
      </c>
      <c r="C16" s="24">
        <v>192</v>
      </c>
      <c r="D16" s="24">
        <v>132</v>
      </c>
      <c r="E16" s="24">
        <v>113</v>
      </c>
      <c r="F16" s="24">
        <v>121</v>
      </c>
      <c r="G16" s="24">
        <v>120</v>
      </c>
      <c r="H16" s="24">
        <v>123</v>
      </c>
      <c r="I16" s="24">
        <v>109</v>
      </c>
      <c r="J16" s="24">
        <v>99</v>
      </c>
      <c r="K16" s="21">
        <v>80</v>
      </c>
      <c r="L16" s="21">
        <v>89.8</v>
      </c>
      <c r="M16" s="68">
        <v>195</v>
      </c>
      <c r="N16" s="69">
        <v>2030</v>
      </c>
    </row>
    <row r="17" spans="2:20" x14ac:dyDescent="0.35">
      <c r="B17" s="21" t="s">
        <v>12</v>
      </c>
      <c r="C17" s="24">
        <v>319</v>
      </c>
      <c r="D17" s="24">
        <v>210</v>
      </c>
      <c r="E17" s="24">
        <v>153</v>
      </c>
      <c r="F17" s="24">
        <v>145</v>
      </c>
      <c r="G17" s="24">
        <v>187</v>
      </c>
      <c r="H17" s="24">
        <v>166</v>
      </c>
      <c r="I17" s="24">
        <v>169</v>
      </c>
      <c r="J17" s="24">
        <v>150</v>
      </c>
      <c r="K17" s="21">
        <v>144</v>
      </c>
      <c r="L17" s="21">
        <v>162.4</v>
      </c>
      <c r="M17" s="68"/>
      <c r="N17" s="69"/>
    </row>
    <row r="18" spans="2:20" ht="18" x14ac:dyDescent="0.35">
      <c r="B18" s="21" t="s">
        <v>13</v>
      </c>
      <c r="C18" s="24">
        <v>78</v>
      </c>
      <c r="D18" s="24">
        <v>66</v>
      </c>
      <c r="E18" s="24">
        <v>67</v>
      </c>
      <c r="F18" s="24">
        <v>62</v>
      </c>
      <c r="G18" s="24">
        <v>59</v>
      </c>
      <c r="H18" s="24">
        <v>56</v>
      </c>
      <c r="I18" s="24">
        <v>62</v>
      </c>
      <c r="J18" s="24">
        <v>47.7</v>
      </c>
      <c r="K18" s="21">
        <v>46</v>
      </c>
      <c r="L18" s="21">
        <v>47</v>
      </c>
      <c r="M18" s="24">
        <v>55</v>
      </c>
      <c r="N18" s="61">
        <v>2030</v>
      </c>
    </row>
    <row r="19" spans="2:20" x14ac:dyDescent="0.35">
      <c r="B19" s="21" t="s">
        <v>14</v>
      </c>
      <c r="C19" s="22">
        <v>73.8</v>
      </c>
      <c r="D19" s="22">
        <v>62.3</v>
      </c>
      <c r="E19" s="22">
        <v>63.2</v>
      </c>
      <c r="F19" s="22">
        <v>58.1</v>
      </c>
      <c r="G19" s="22">
        <v>55.4</v>
      </c>
      <c r="H19" s="22">
        <v>52.7</v>
      </c>
      <c r="I19" s="22">
        <v>59.3</v>
      </c>
      <c r="J19" s="22">
        <v>46.1</v>
      </c>
      <c r="K19" s="21">
        <v>44.5</v>
      </c>
      <c r="L19" s="21">
        <v>45.4</v>
      </c>
      <c r="M19" s="43"/>
      <c r="N19" s="62"/>
    </row>
    <row r="20" spans="2:20" ht="17.5" x14ac:dyDescent="0.45">
      <c r="B20" s="21" t="s">
        <v>15</v>
      </c>
      <c r="C20" s="22">
        <v>3.7</v>
      </c>
      <c r="D20" s="22">
        <v>3.6</v>
      </c>
      <c r="E20" s="22">
        <v>3.3</v>
      </c>
      <c r="F20" s="22">
        <v>3.2</v>
      </c>
      <c r="G20" s="22">
        <v>2.2000000000000002</v>
      </c>
      <c r="H20" s="22">
        <v>2.6</v>
      </c>
      <c r="I20" s="22">
        <v>2</v>
      </c>
      <c r="J20" s="22">
        <v>1.1000000000000001</v>
      </c>
      <c r="K20" s="25">
        <v>1.2</v>
      </c>
      <c r="L20" s="25">
        <v>1.1000000000000001</v>
      </c>
      <c r="M20" s="63"/>
      <c r="N20" s="64"/>
    </row>
    <row r="21" spans="2:20" ht="19" x14ac:dyDescent="0.45">
      <c r="B21" s="21" t="s">
        <v>16</v>
      </c>
      <c r="C21" s="24">
        <v>537</v>
      </c>
      <c r="D21" s="24">
        <v>472</v>
      </c>
      <c r="E21" s="24">
        <v>450</v>
      </c>
      <c r="F21" s="24">
        <v>423</v>
      </c>
      <c r="G21" s="24">
        <v>414</v>
      </c>
      <c r="H21" s="24">
        <v>427</v>
      </c>
      <c r="I21" s="24">
        <v>435</v>
      </c>
      <c r="J21" s="24">
        <v>442</v>
      </c>
      <c r="K21" s="21">
        <v>441</v>
      </c>
      <c r="L21" s="21">
        <v>422</v>
      </c>
      <c r="N21" s="4"/>
    </row>
    <row r="22" spans="2:20" x14ac:dyDescent="0.35">
      <c r="B22" s="21" t="s">
        <v>17</v>
      </c>
      <c r="C22" s="24">
        <v>267</v>
      </c>
      <c r="D22" s="24">
        <v>235</v>
      </c>
      <c r="E22" s="24">
        <v>281</v>
      </c>
      <c r="F22" s="24">
        <v>239</v>
      </c>
      <c r="G22" s="24">
        <v>217</v>
      </c>
      <c r="H22" s="24">
        <v>215</v>
      </c>
      <c r="I22" s="24">
        <v>244</v>
      </c>
      <c r="J22" s="24">
        <v>200.08</v>
      </c>
      <c r="K22" s="21">
        <v>187</v>
      </c>
      <c r="L22" s="65">
        <v>191.988</v>
      </c>
      <c r="N22" s="4"/>
    </row>
    <row r="23" spans="2:20" x14ac:dyDescent="0.35">
      <c r="B23" s="21" t="s">
        <v>18</v>
      </c>
      <c r="C23" s="24">
        <v>120</v>
      </c>
      <c r="D23" s="24">
        <v>131</v>
      </c>
      <c r="E23" s="24">
        <v>135</v>
      </c>
      <c r="F23" s="24">
        <v>139</v>
      </c>
      <c r="G23" s="24">
        <v>138</v>
      </c>
      <c r="H23" s="24">
        <v>108</v>
      </c>
      <c r="I23" s="24">
        <v>93</v>
      </c>
      <c r="J23" s="24">
        <v>87.42</v>
      </c>
      <c r="K23" s="21">
        <v>85</v>
      </c>
      <c r="L23" s="65">
        <v>81.266000000000005</v>
      </c>
      <c r="N23" s="4"/>
    </row>
    <row r="24" spans="2:20" x14ac:dyDescent="0.35">
      <c r="B24" s="21" t="s">
        <v>19</v>
      </c>
      <c r="C24" s="24">
        <v>19</v>
      </c>
      <c r="D24" s="24">
        <v>15</v>
      </c>
      <c r="E24" s="24">
        <v>15</v>
      </c>
      <c r="F24" s="24">
        <v>14</v>
      </c>
      <c r="G24" s="24">
        <v>13</v>
      </c>
      <c r="H24" s="24">
        <v>11</v>
      </c>
      <c r="I24" s="24">
        <v>13</v>
      </c>
      <c r="J24" s="24">
        <v>11.31</v>
      </c>
      <c r="K24" s="21">
        <v>10</v>
      </c>
      <c r="L24" s="65">
        <v>9.7789999999999999</v>
      </c>
      <c r="N24" s="4"/>
    </row>
    <row r="25" spans="2:20" x14ac:dyDescent="0.35">
      <c r="B25" s="21" t="s">
        <v>20</v>
      </c>
      <c r="C25" s="22"/>
      <c r="D25" s="22"/>
      <c r="E25" s="22"/>
      <c r="F25" s="22"/>
      <c r="G25" s="22"/>
      <c r="H25" s="22">
        <v>10</v>
      </c>
      <c r="I25" s="22">
        <v>5</v>
      </c>
      <c r="J25" s="22">
        <v>59</v>
      </c>
      <c r="K25" s="21">
        <v>150</v>
      </c>
      <c r="L25" s="21">
        <v>120</v>
      </c>
      <c r="M25" s="19">
        <v>0</v>
      </c>
      <c r="N25" s="59">
        <v>2030</v>
      </c>
    </row>
    <row r="26" spans="2:20" ht="17.5" x14ac:dyDescent="0.45">
      <c r="B26" s="21" t="s">
        <v>21</v>
      </c>
      <c r="C26" s="22">
        <v>22</v>
      </c>
      <c r="D26" s="22">
        <v>21.5</v>
      </c>
      <c r="E26" s="22">
        <v>21</v>
      </c>
      <c r="F26" s="22">
        <v>17.5</v>
      </c>
      <c r="G26" s="22">
        <v>17.3</v>
      </c>
      <c r="H26" s="22">
        <v>15.9</v>
      </c>
      <c r="I26" s="22">
        <v>15.7</v>
      </c>
      <c r="J26" s="22">
        <v>15</v>
      </c>
      <c r="K26" s="21">
        <v>14.2</v>
      </c>
      <c r="L26" s="21">
        <v>14.8</v>
      </c>
      <c r="M26" s="22">
        <v>15</v>
      </c>
      <c r="N26" s="61">
        <v>2030</v>
      </c>
    </row>
    <row r="27" spans="2:20" ht="17.5" x14ac:dyDescent="0.45">
      <c r="B27" s="21" t="s">
        <v>22</v>
      </c>
      <c r="C27" s="22">
        <v>43</v>
      </c>
      <c r="D27" s="22">
        <v>43</v>
      </c>
      <c r="E27" s="22">
        <v>43</v>
      </c>
      <c r="F27" s="22">
        <v>42</v>
      </c>
      <c r="G27" s="22">
        <v>41.7</v>
      </c>
      <c r="H27" s="22">
        <v>40.200000000000003</v>
      </c>
      <c r="I27" s="22">
        <v>39.700000000000003</v>
      </c>
      <c r="J27" s="22">
        <v>37.9</v>
      </c>
      <c r="K27" s="21">
        <v>36.799999999999997</v>
      </c>
      <c r="L27" s="21">
        <v>36.200000000000003</v>
      </c>
      <c r="M27" s="22">
        <v>30</v>
      </c>
      <c r="N27" s="61">
        <v>2030</v>
      </c>
    </row>
    <row r="28" spans="2:20" x14ac:dyDescent="0.35">
      <c r="B28" s="21" t="s">
        <v>23</v>
      </c>
      <c r="C28" s="26">
        <v>0.65</v>
      </c>
      <c r="D28" s="26">
        <v>0.64</v>
      </c>
      <c r="E28" s="26">
        <v>0.56000000000000005</v>
      </c>
      <c r="F28" s="26">
        <v>0.56999999999999995</v>
      </c>
      <c r="G28" s="26">
        <v>0.57999999999999996</v>
      </c>
      <c r="H28" s="26">
        <v>0.45</v>
      </c>
      <c r="I28" s="26">
        <v>0.32</v>
      </c>
      <c r="J28" s="26">
        <v>0.26</v>
      </c>
      <c r="K28" s="21">
        <v>0.22</v>
      </c>
      <c r="L28" s="60">
        <v>0.2</v>
      </c>
      <c r="M28" s="26">
        <v>0.2</v>
      </c>
      <c r="N28" s="61">
        <v>2030</v>
      </c>
    </row>
    <row r="29" spans="2:20" x14ac:dyDescent="0.35">
      <c r="B29" s="21" t="s">
        <v>24</v>
      </c>
      <c r="C29" s="24">
        <v>1115185</v>
      </c>
      <c r="D29" s="24">
        <v>899487</v>
      </c>
      <c r="E29" s="24">
        <f>E30+E31</f>
        <v>965885</v>
      </c>
      <c r="F29" s="24">
        <f>F30+F31</f>
        <v>888559</v>
      </c>
      <c r="G29" s="24">
        <f>G30+G31</f>
        <v>837568</v>
      </c>
      <c r="H29" s="24">
        <f>H30+H31</f>
        <v>821161</v>
      </c>
      <c r="I29" s="24">
        <v>930256</v>
      </c>
      <c r="J29" s="24">
        <v>704735</v>
      </c>
      <c r="K29" s="24">
        <v>667360</v>
      </c>
      <c r="L29" s="24">
        <v>678217</v>
      </c>
      <c r="M29" s="43"/>
      <c r="N29" s="62"/>
    </row>
    <row r="30" spans="2:20" x14ac:dyDescent="0.35">
      <c r="B30" s="27" t="s">
        <v>25</v>
      </c>
      <c r="C30" s="24">
        <f>C29-C31</f>
        <v>1096803</v>
      </c>
      <c r="D30" s="24">
        <f>D29-D31</f>
        <v>880794</v>
      </c>
      <c r="E30" s="24">
        <v>946292</v>
      </c>
      <c r="F30" s="24">
        <v>873197</v>
      </c>
      <c r="G30" s="24">
        <v>823828</v>
      </c>
      <c r="H30" s="24">
        <v>808350</v>
      </c>
      <c r="I30" s="24">
        <v>916641</v>
      </c>
      <c r="J30" s="24">
        <v>692550</v>
      </c>
      <c r="K30" s="24">
        <v>655237</v>
      </c>
      <c r="L30" s="24">
        <v>666016</v>
      </c>
      <c r="N30" s="4"/>
    </row>
    <row r="31" spans="2:20" x14ac:dyDescent="0.35">
      <c r="B31" s="27" t="s">
        <v>26</v>
      </c>
      <c r="C31" s="24">
        <v>18382</v>
      </c>
      <c r="D31" s="24">
        <v>18693</v>
      </c>
      <c r="E31" s="24">
        <v>19593</v>
      </c>
      <c r="F31" s="24">
        <v>15362</v>
      </c>
      <c r="G31" s="24">
        <v>13740</v>
      </c>
      <c r="H31" s="24">
        <v>12811</v>
      </c>
      <c r="I31" s="24">
        <v>13615</v>
      </c>
      <c r="J31" s="24">
        <v>12185</v>
      </c>
      <c r="K31" s="24">
        <v>12124</v>
      </c>
      <c r="L31" s="24">
        <v>12200</v>
      </c>
      <c r="N31" s="4"/>
      <c r="O31" s="5"/>
      <c r="P31" s="5"/>
      <c r="Q31" s="5"/>
      <c r="R31" s="5"/>
      <c r="S31" s="5"/>
      <c r="T31" s="5"/>
    </row>
    <row r="32" spans="2:20" x14ac:dyDescent="0.35">
      <c r="B32" s="27" t="s">
        <v>27</v>
      </c>
      <c r="C32" s="24"/>
      <c r="D32" s="24"/>
      <c r="E32" s="24"/>
      <c r="F32" s="24"/>
      <c r="G32" s="24"/>
      <c r="H32" s="24">
        <v>58</v>
      </c>
      <c r="I32" s="24">
        <v>57</v>
      </c>
      <c r="J32" s="24">
        <v>21</v>
      </c>
      <c r="K32" s="24">
        <v>20</v>
      </c>
      <c r="L32" s="24">
        <v>5</v>
      </c>
      <c r="M32" s="50"/>
      <c r="N32" s="48"/>
      <c r="O32" s="5"/>
      <c r="P32" s="5"/>
      <c r="Q32" s="5"/>
      <c r="R32" s="5"/>
      <c r="S32" s="5"/>
      <c r="T32" s="5"/>
    </row>
    <row r="33" spans="2:20" ht="18" x14ac:dyDescent="0.35">
      <c r="B33" s="27" t="s">
        <v>28</v>
      </c>
      <c r="C33" s="24"/>
      <c r="D33" s="24"/>
      <c r="E33" s="24"/>
      <c r="F33" s="24"/>
      <c r="G33" s="24"/>
      <c r="H33" s="24">
        <v>14609</v>
      </c>
      <c r="I33" s="24">
        <v>15045</v>
      </c>
      <c r="J33" s="24">
        <v>3166</v>
      </c>
      <c r="K33" s="24">
        <v>2202</v>
      </c>
      <c r="L33" s="24">
        <v>799</v>
      </c>
      <c r="M33" s="50"/>
      <c r="N33" s="48"/>
      <c r="O33" s="5"/>
      <c r="P33" s="5"/>
      <c r="Q33" s="5"/>
      <c r="R33" s="5"/>
      <c r="S33" s="5"/>
      <c r="T33" s="5"/>
    </row>
    <row r="34" spans="2:20" ht="35.15" customHeight="1" x14ac:dyDescent="0.35">
      <c r="C34" s="6"/>
      <c r="D34" s="6"/>
      <c r="E34" s="6"/>
      <c r="F34" s="6"/>
      <c r="G34" s="6"/>
      <c r="H34" s="6"/>
      <c r="I34" s="6"/>
      <c r="M34" s="50"/>
      <c r="N34" s="48"/>
    </row>
    <row r="35" spans="2:20" ht="26.5" x14ac:dyDescent="0.6">
      <c r="B35" s="15" t="s">
        <v>30</v>
      </c>
      <c r="C35" s="8"/>
      <c r="D35" s="8"/>
      <c r="E35" s="8"/>
      <c r="F35" s="8"/>
      <c r="G35" s="8"/>
      <c r="H35" s="8"/>
      <c r="I35" s="8"/>
      <c r="K35" s="5"/>
      <c r="L35" s="5"/>
      <c r="M35" s="51"/>
      <c r="N35" s="48"/>
      <c r="O35" s="9"/>
      <c r="P35" s="9"/>
      <c r="Q35" s="9"/>
      <c r="R35" s="9"/>
    </row>
    <row r="36" spans="2:20" ht="4.5" customHeight="1" x14ac:dyDescent="0.35">
      <c r="B36" s="7"/>
      <c r="C36" s="8"/>
      <c r="D36" s="8"/>
      <c r="E36" s="8"/>
      <c r="F36" s="8"/>
      <c r="G36" s="8"/>
      <c r="H36" s="8"/>
      <c r="I36" s="8"/>
      <c r="K36" s="5"/>
      <c r="L36" s="5"/>
      <c r="M36" s="51"/>
      <c r="N36" s="48"/>
      <c r="O36" s="9"/>
      <c r="P36" s="9"/>
      <c r="Q36" s="9"/>
      <c r="R36" s="9"/>
    </row>
    <row r="37" spans="2:20" ht="21.5" x14ac:dyDescent="0.5">
      <c r="B37" s="18" t="s">
        <v>29</v>
      </c>
      <c r="C37" s="8"/>
      <c r="D37" s="8"/>
      <c r="E37" s="8"/>
      <c r="F37" s="8"/>
      <c r="G37" s="8"/>
      <c r="H37" s="8"/>
      <c r="I37" s="8"/>
      <c r="M37" s="50"/>
      <c r="N37" s="48"/>
      <c r="O37" s="9"/>
      <c r="P37" s="9"/>
      <c r="Q37" s="9"/>
      <c r="R37" s="9"/>
    </row>
    <row r="38" spans="2:20" x14ac:dyDescent="0.35">
      <c r="B38" s="19" t="s">
        <v>31</v>
      </c>
      <c r="C38" s="28">
        <v>16</v>
      </c>
      <c r="D38" s="28">
        <v>3</v>
      </c>
      <c r="E38" s="28">
        <v>7</v>
      </c>
      <c r="F38" s="28">
        <v>6</v>
      </c>
      <c r="G38" s="28">
        <v>2</v>
      </c>
      <c r="H38" s="28">
        <v>0</v>
      </c>
      <c r="I38" s="28">
        <v>3</v>
      </c>
      <c r="J38" s="28">
        <v>5</v>
      </c>
      <c r="K38" s="19">
        <v>2</v>
      </c>
      <c r="L38" s="19">
        <v>4</v>
      </c>
      <c r="M38" s="19">
        <v>0</v>
      </c>
      <c r="N38" s="59">
        <v>2024</v>
      </c>
      <c r="O38" s="9"/>
      <c r="P38" s="9"/>
      <c r="Q38" s="9"/>
      <c r="R38" s="9"/>
    </row>
    <row r="39" spans="2:20" x14ac:dyDescent="0.35">
      <c r="B39" s="27" t="s">
        <v>32</v>
      </c>
      <c r="C39" s="29">
        <v>0.76</v>
      </c>
      <c r="D39" s="29">
        <v>0.59</v>
      </c>
      <c r="E39" s="29">
        <v>0.57999999999999996</v>
      </c>
      <c r="F39" s="29">
        <v>0.56999999999999995</v>
      </c>
      <c r="G39" s="29">
        <v>0.48</v>
      </c>
      <c r="H39" s="29">
        <v>0.35</v>
      </c>
      <c r="I39" s="29">
        <v>0.34</v>
      </c>
      <c r="J39" s="29">
        <v>0.46</v>
      </c>
      <c r="K39" s="21">
        <v>0.46</v>
      </c>
      <c r="L39" s="60">
        <v>0.4</v>
      </c>
      <c r="N39" s="62"/>
    </row>
    <row r="40" spans="2:20" x14ac:dyDescent="0.35">
      <c r="B40" s="27" t="s">
        <v>33</v>
      </c>
      <c r="C40" s="29"/>
      <c r="D40" s="29">
        <v>0.47</v>
      </c>
      <c r="E40" s="29">
        <v>0.6</v>
      </c>
      <c r="F40" s="29">
        <v>0.61</v>
      </c>
      <c r="G40" s="29">
        <v>0.62</v>
      </c>
      <c r="H40" s="29">
        <v>0.25</v>
      </c>
      <c r="I40" s="29">
        <v>0.19</v>
      </c>
      <c r="J40" s="29">
        <v>0.39</v>
      </c>
      <c r="K40" s="21">
        <v>0.25</v>
      </c>
      <c r="L40" s="21">
        <v>0.26</v>
      </c>
      <c r="N40" s="4"/>
      <c r="O40" s="9"/>
      <c r="P40" s="9"/>
      <c r="Q40" s="9"/>
      <c r="R40" s="9"/>
    </row>
    <row r="41" spans="2:20" x14ac:dyDescent="0.35">
      <c r="B41" s="27" t="s">
        <v>34</v>
      </c>
      <c r="C41" s="29"/>
      <c r="D41" s="29">
        <v>0.64</v>
      </c>
      <c r="E41" s="29">
        <v>0.56999999999999995</v>
      </c>
      <c r="F41" s="29">
        <v>0.56000000000000005</v>
      </c>
      <c r="G41" s="29">
        <v>0.43</v>
      </c>
      <c r="H41" s="29">
        <v>0.39</v>
      </c>
      <c r="I41" s="29">
        <v>0.4</v>
      </c>
      <c r="J41" s="29">
        <v>0.48</v>
      </c>
      <c r="K41" s="21">
        <v>0.53</v>
      </c>
      <c r="L41" s="21">
        <v>0.44</v>
      </c>
      <c r="N41" s="59"/>
    </row>
    <row r="42" spans="2:20" x14ac:dyDescent="0.35">
      <c r="B42" s="21" t="s">
        <v>35</v>
      </c>
      <c r="C42" s="29">
        <v>2.15</v>
      </c>
      <c r="D42" s="29">
        <v>1.63</v>
      </c>
      <c r="E42" s="29">
        <v>1.08</v>
      </c>
      <c r="F42" s="29">
        <v>1.01</v>
      </c>
      <c r="G42" s="29">
        <v>0.76</v>
      </c>
      <c r="H42" s="29">
        <v>0.56000000000000005</v>
      </c>
      <c r="I42" s="29">
        <v>0.54</v>
      </c>
      <c r="J42" s="29">
        <v>0.68</v>
      </c>
      <c r="K42" s="21">
        <v>0.8</v>
      </c>
      <c r="L42" s="21">
        <v>0.67</v>
      </c>
      <c r="M42" s="67" t="s">
        <v>0</v>
      </c>
      <c r="N42" s="61">
        <v>2024</v>
      </c>
    </row>
    <row r="43" spans="2:20" x14ac:dyDescent="0.35">
      <c r="B43" s="27" t="s">
        <v>36</v>
      </c>
      <c r="C43" s="29"/>
      <c r="D43" s="26">
        <v>1.0900000000000001</v>
      </c>
      <c r="E43" s="26">
        <v>0.81</v>
      </c>
      <c r="F43" s="26">
        <v>0.82</v>
      </c>
      <c r="G43" s="26">
        <v>0.71</v>
      </c>
      <c r="H43" s="26">
        <v>0.31</v>
      </c>
      <c r="I43" s="26">
        <v>0.27</v>
      </c>
      <c r="J43" s="26">
        <v>0.45</v>
      </c>
      <c r="K43" s="21">
        <v>0.41</v>
      </c>
      <c r="L43" s="21">
        <v>0.36</v>
      </c>
      <c r="M43" s="49"/>
      <c r="N43" s="47"/>
    </row>
    <row r="44" spans="2:20" x14ac:dyDescent="0.35">
      <c r="B44" s="27" t="s">
        <v>37</v>
      </c>
      <c r="C44" s="29"/>
      <c r="D44" s="26">
        <v>1.81</v>
      </c>
      <c r="E44" s="26">
        <v>1.18</v>
      </c>
      <c r="F44" s="26">
        <v>1.08</v>
      </c>
      <c r="G44" s="26">
        <v>0.78</v>
      </c>
      <c r="H44" s="26">
        <v>0.66</v>
      </c>
      <c r="I44" s="26">
        <v>0.64</v>
      </c>
      <c r="J44" s="26">
        <v>0.75</v>
      </c>
      <c r="K44" s="21">
        <v>0.92</v>
      </c>
      <c r="L44" s="21">
        <v>0.76</v>
      </c>
      <c r="M44" s="50"/>
      <c r="N44" s="48"/>
    </row>
    <row r="45" spans="2:20" x14ac:dyDescent="0.35">
      <c r="B45" s="27" t="s">
        <v>38</v>
      </c>
      <c r="C45" s="29"/>
      <c r="D45" s="26">
        <v>0</v>
      </c>
      <c r="E45" s="26">
        <v>0.02</v>
      </c>
      <c r="F45" s="26">
        <v>0.02</v>
      </c>
      <c r="G45" s="26">
        <v>0</v>
      </c>
      <c r="H45" s="26">
        <v>0</v>
      </c>
      <c r="I45" s="26">
        <v>0</v>
      </c>
      <c r="J45" s="26">
        <v>0</v>
      </c>
      <c r="K45" s="26">
        <v>0</v>
      </c>
      <c r="L45" s="21">
        <v>0.02</v>
      </c>
      <c r="M45" s="50"/>
      <c r="N45" s="48"/>
    </row>
    <row r="46" spans="2:20" x14ac:dyDescent="0.35">
      <c r="B46" s="27" t="s">
        <v>39</v>
      </c>
      <c r="C46" s="29"/>
      <c r="D46" s="26">
        <v>0.19</v>
      </c>
      <c r="E46" s="26">
        <v>0.23</v>
      </c>
      <c r="F46" s="26">
        <v>0.18</v>
      </c>
      <c r="G46" s="26">
        <v>0.15</v>
      </c>
      <c r="H46" s="26">
        <v>0.11</v>
      </c>
      <c r="I46" s="26">
        <v>0.15</v>
      </c>
      <c r="J46" s="26">
        <v>0.15</v>
      </c>
      <c r="K46" s="21">
        <v>0.15</v>
      </c>
      <c r="L46" s="21">
        <v>0.25</v>
      </c>
      <c r="M46" s="50"/>
      <c r="N46" s="48"/>
    </row>
    <row r="47" spans="2:20" x14ac:dyDescent="0.35">
      <c r="B47" s="27" t="s">
        <v>40</v>
      </c>
      <c r="C47" s="26"/>
      <c r="D47" s="26">
        <v>2.42</v>
      </c>
      <c r="E47" s="26">
        <v>2.3199999999999998</v>
      </c>
      <c r="F47" s="26">
        <v>2.42</v>
      </c>
      <c r="G47" s="26">
        <v>2.37</v>
      </c>
      <c r="H47" s="26">
        <v>1.53</v>
      </c>
      <c r="I47" s="26">
        <v>1.83</v>
      </c>
      <c r="J47" s="26">
        <v>2.2799999999999998</v>
      </c>
      <c r="K47" s="21">
        <v>2.39</v>
      </c>
      <c r="L47" s="21">
        <v>2.3199999999999998</v>
      </c>
      <c r="M47" s="50"/>
      <c r="N47" s="48"/>
    </row>
    <row r="48" spans="2:20" ht="6.65" customHeight="1" x14ac:dyDescent="0.35">
      <c r="B48" s="10"/>
      <c r="C48" s="11"/>
      <c r="D48" s="11"/>
      <c r="E48" s="11"/>
      <c r="F48" s="11"/>
      <c r="G48" s="11"/>
      <c r="H48" s="11"/>
      <c r="I48" s="11"/>
      <c r="J48" s="11"/>
      <c r="M48" s="50"/>
      <c r="N48" s="48"/>
    </row>
    <row r="49" spans="2:14" ht="21.5" x14ac:dyDescent="0.5">
      <c r="B49" s="18" t="s">
        <v>41</v>
      </c>
      <c r="C49" s="8"/>
      <c r="D49" s="8"/>
      <c r="E49" s="8"/>
      <c r="F49" s="8"/>
      <c r="G49" s="8"/>
      <c r="H49" s="8"/>
      <c r="I49" s="8"/>
      <c r="J49" s="8"/>
      <c r="M49" s="50"/>
      <c r="N49" s="48"/>
    </row>
    <row r="50" spans="2:14" x14ac:dyDescent="0.35">
      <c r="B50" s="19" t="s">
        <v>42</v>
      </c>
      <c r="C50" s="28">
        <v>51</v>
      </c>
      <c r="D50" s="28">
        <v>24</v>
      </c>
      <c r="E50" s="28">
        <v>27</v>
      </c>
      <c r="F50" s="28">
        <v>24</v>
      </c>
      <c r="G50" s="28">
        <v>23</v>
      </c>
      <c r="H50" s="28">
        <v>10</v>
      </c>
      <c r="I50" s="28">
        <v>7</v>
      </c>
      <c r="J50" s="28">
        <v>12</v>
      </c>
      <c r="K50" s="19">
        <v>21</v>
      </c>
      <c r="L50" s="19">
        <v>15</v>
      </c>
      <c r="M50" s="50"/>
      <c r="N50" s="48"/>
    </row>
    <row r="51" spans="2:14" ht="35.15" customHeight="1" x14ac:dyDescent="0.35">
      <c r="M51" s="50"/>
      <c r="N51" s="48"/>
    </row>
    <row r="52" spans="2:14" ht="26.5" x14ac:dyDescent="0.6">
      <c r="B52" s="16" t="s">
        <v>43</v>
      </c>
      <c r="M52" s="50"/>
      <c r="N52" s="48"/>
    </row>
    <row r="53" spans="2:14" ht="4.5" customHeight="1" x14ac:dyDescent="0.6">
      <c r="B53" s="16"/>
      <c r="M53" s="50"/>
      <c r="N53" s="48"/>
    </row>
    <row r="54" spans="2:14" x14ac:dyDescent="0.35">
      <c r="B54" s="19" t="s">
        <v>44</v>
      </c>
      <c r="C54" s="28">
        <v>271</v>
      </c>
      <c r="D54" s="28">
        <v>120</v>
      </c>
      <c r="E54" s="28">
        <v>60</v>
      </c>
      <c r="F54" s="28">
        <v>87</v>
      </c>
      <c r="G54" s="28">
        <v>116</v>
      </c>
      <c r="H54" s="28">
        <v>89</v>
      </c>
      <c r="I54" s="28">
        <v>88</v>
      </c>
      <c r="J54" s="30">
        <v>121</v>
      </c>
      <c r="K54" s="19">
        <v>159</v>
      </c>
      <c r="L54" s="19">
        <v>293</v>
      </c>
      <c r="M54" s="50"/>
      <c r="N54" s="48"/>
    </row>
    <row r="55" spans="2:14" x14ac:dyDescent="0.35">
      <c r="B55" s="21" t="s">
        <v>45</v>
      </c>
      <c r="C55" s="31">
        <v>139</v>
      </c>
      <c r="D55" s="31">
        <v>71</v>
      </c>
      <c r="E55" s="31">
        <v>61</v>
      </c>
      <c r="F55" s="31">
        <v>38.299999999999997</v>
      </c>
      <c r="G55" s="31">
        <v>37.299999999999997</v>
      </c>
      <c r="H55" s="31">
        <v>18</v>
      </c>
      <c r="I55" s="31">
        <v>37</v>
      </c>
      <c r="J55" s="31">
        <v>28</v>
      </c>
      <c r="K55" s="32">
        <v>61</v>
      </c>
      <c r="L55" s="32">
        <v>193</v>
      </c>
      <c r="M55" s="50"/>
      <c r="N55" s="48"/>
    </row>
    <row r="56" spans="2:14" x14ac:dyDescent="0.35">
      <c r="B56" s="21" t="s">
        <v>46</v>
      </c>
      <c r="C56" s="31">
        <v>86</v>
      </c>
      <c r="D56" s="31">
        <v>50</v>
      </c>
      <c r="E56" s="31">
        <v>21</v>
      </c>
      <c r="F56" s="31">
        <v>79.7</v>
      </c>
      <c r="G56" s="31">
        <v>70.900000000000006</v>
      </c>
      <c r="H56" s="31">
        <v>5</v>
      </c>
      <c r="I56" s="31">
        <v>1</v>
      </c>
      <c r="J56" s="31">
        <v>4</v>
      </c>
      <c r="K56" s="32">
        <v>4</v>
      </c>
      <c r="L56" s="32">
        <v>50</v>
      </c>
      <c r="M56" s="50"/>
      <c r="N56" s="48"/>
    </row>
    <row r="57" spans="2:14" x14ac:dyDescent="0.35">
      <c r="B57" s="21" t="s">
        <v>47</v>
      </c>
      <c r="C57" s="24"/>
      <c r="D57" s="24"/>
      <c r="E57" s="24"/>
      <c r="F57" s="24"/>
      <c r="G57" s="24">
        <v>0.9</v>
      </c>
      <c r="H57" s="24">
        <v>26</v>
      </c>
      <c r="I57" s="24">
        <v>101</v>
      </c>
      <c r="J57" s="24">
        <v>272.39999999999998</v>
      </c>
      <c r="K57" s="21">
        <v>2</v>
      </c>
      <c r="L57" s="21">
        <v>29</v>
      </c>
      <c r="M57" s="50"/>
      <c r="N57" s="48"/>
    </row>
    <row r="58" spans="2:14" x14ac:dyDescent="0.35">
      <c r="B58" s="21" t="s">
        <v>48</v>
      </c>
      <c r="C58" s="26"/>
      <c r="D58" s="26">
        <v>125.6</v>
      </c>
      <c r="E58" s="26">
        <v>140</v>
      </c>
      <c r="F58" s="26">
        <v>182.4</v>
      </c>
      <c r="G58" s="26">
        <v>246</v>
      </c>
      <c r="H58" s="26">
        <v>128.69999999999999</v>
      </c>
      <c r="I58" s="26">
        <v>202.9</v>
      </c>
      <c r="J58" s="26">
        <v>279</v>
      </c>
      <c r="K58" s="21">
        <v>240.2</v>
      </c>
      <c r="L58" s="21">
        <v>270.3</v>
      </c>
      <c r="M58" s="50"/>
      <c r="N58" s="48"/>
    </row>
    <row r="59" spans="2:14" x14ac:dyDescent="0.35">
      <c r="B59" s="21" t="s">
        <v>49</v>
      </c>
      <c r="C59" s="26">
        <v>0</v>
      </c>
      <c r="D59" s="26">
        <v>0</v>
      </c>
      <c r="E59" s="26">
        <v>0</v>
      </c>
      <c r="F59" s="26">
        <v>7.0000000000000007E-2</v>
      </c>
      <c r="G59" s="26">
        <v>0.18</v>
      </c>
      <c r="H59" s="26">
        <v>0.1515</v>
      </c>
      <c r="I59" s="26">
        <v>1.4215</v>
      </c>
      <c r="J59" s="26">
        <v>3.3106</v>
      </c>
      <c r="K59" s="21">
        <v>1.4634</v>
      </c>
      <c r="L59" s="21">
        <v>1.0145999999999999</v>
      </c>
      <c r="M59" s="50"/>
      <c r="N59" s="48"/>
    </row>
    <row r="60" spans="2:14" x14ac:dyDescent="0.35">
      <c r="B60" s="21" t="s">
        <v>50</v>
      </c>
      <c r="C60" s="26">
        <v>0</v>
      </c>
      <c r="D60" s="26">
        <v>0</v>
      </c>
      <c r="E60" s="26">
        <v>0</v>
      </c>
      <c r="F60" s="26">
        <v>0.24</v>
      </c>
      <c r="G60" s="26">
        <v>0.23</v>
      </c>
      <c r="H60" s="26">
        <v>0.1515</v>
      </c>
      <c r="I60" s="26">
        <v>1.4215</v>
      </c>
      <c r="J60" s="26">
        <v>3.3106</v>
      </c>
      <c r="K60" s="21">
        <v>1.4634</v>
      </c>
      <c r="L60" s="21">
        <v>1.0145999999999999</v>
      </c>
      <c r="M60" s="50"/>
      <c r="N60" s="48"/>
    </row>
    <row r="61" spans="2:14" x14ac:dyDescent="0.35">
      <c r="M61" s="50"/>
      <c r="N61" s="48"/>
    </row>
    <row r="62" spans="2:14" ht="21.5" x14ac:dyDescent="0.5">
      <c r="B62" s="17" t="s">
        <v>51</v>
      </c>
      <c r="C62" s="3"/>
      <c r="D62" s="3"/>
      <c r="E62" s="3"/>
      <c r="F62" s="3"/>
      <c r="G62" s="3"/>
      <c r="H62" s="3"/>
      <c r="I62" s="3"/>
      <c r="M62" s="50"/>
      <c r="N62" s="48"/>
    </row>
    <row r="63" spans="2:14" ht="4.5" customHeight="1" x14ac:dyDescent="0.5">
      <c r="B63" s="17"/>
      <c r="C63" s="3"/>
      <c r="D63" s="3"/>
      <c r="E63" s="3"/>
      <c r="F63" s="3"/>
      <c r="G63" s="3"/>
      <c r="H63" s="3"/>
      <c r="I63" s="3"/>
      <c r="M63" s="50"/>
      <c r="N63" s="48"/>
    </row>
    <row r="64" spans="2:14" x14ac:dyDescent="0.35">
      <c r="B64" s="19" t="s">
        <v>52</v>
      </c>
      <c r="C64" s="28">
        <v>56874</v>
      </c>
      <c r="D64" s="28">
        <v>51255</v>
      </c>
      <c r="E64" s="30">
        <v>46981</v>
      </c>
      <c r="F64" s="28">
        <v>47556</v>
      </c>
      <c r="G64" s="28">
        <v>46416</v>
      </c>
      <c r="H64" s="28">
        <v>41485</v>
      </c>
      <c r="I64" s="28">
        <v>38703</v>
      </c>
      <c r="J64" s="28">
        <v>38682</v>
      </c>
      <c r="K64" s="33">
        <v>40213</v>
      </c>
      <c r="L64" s="33">
        <v>41778</v>
      </c>
      <c r="M64" s="50"/>
      <c r="N64" s="48"/>
    </row>
    <row r="65" spans="2:14" x14ac:dyDescent="0.35">
      <c r="B65" s="2" t="s">
        <v>53</v>
      </c>
      <c r="C65" s="6"/>
      <c r="D65" s="6"/>
      <c r="E65" s="6"/>
      <c r="F65" s="6"/>
      <c r="G65" s="6"/>
      <c r="H65" s="6"/>
      <c r="I65" s="6"/>
      <c r="J65" s="6"/>
      <c r="M65" s="50"/>
      <c r="N65" s="48"/>
    </row>
    <row r="66" spans="2:14" x14ac:dyDescent="0.35">
      <c r="B66" s="35" t="s">
        <v>54</v>
      </c>
      <c r="C66" s="28">
        <v>9130</v>
      </c>
      <c r="D66" s="28">
        <v>8296</v>
      </c>
      <c r="E66" s="28">
        <f>7611+2</f>
        <v>7613</v>
      </c>
      <c r="F66" s="28">
        <v>7767</v>
      </c>
      <c r="G66" s="28">
        <v>7583</v>
      </c>
      <c r="H66" s="28">
        <v>6904</v>
      </c>
      <c r="I66" s="28">
        <v>6536</v>
      </c>
      <c r="J66" s="28">
        <v>6559</v>
      </c>
      <c r="K66" s="36">
        <v>6854</v>
      </c>
      <c r="L66" s="36">
        <v>7226</v>
      </c>
      <c r="M66" s="52"/>
      <c r="N66" s="48"/>
    </row>
    <row r="67" spans="2:14" x14ac:dyDescent="0.35">
      <c r="B67" s="27" t="s">
        <v>55</v>
      </c>
      <c r="C67" s="31">
        <v>47744</v>
      </c>
      <c r="D67" s="31">
        <v>42959</v>
      </c>
      <c r="E67" s="31">
        <v>39368</v>
      </c>
      <c r="F67" s="31">
        <v>39789</v>
      </c>
      <c r="G67" s="31">
        <v>38833</v>
      </c>
      <c r="H67" s="31">
        <v>34581</v>
      </c>
      <c r="I67" s="31">
        <v>32167</v>
      </c>
      <c r="J67" s="31">
        <v>32123</v>
      </c>
      <c r="K67" s="37">
        <v>33359</v>
      </c>
      <c r="L67" s="37">
        <v>34552</v>
      </c>
      <c r="M67" s="50"/>
      <c r="N67" s="48"/>
    </row>
    <row r="68" spans="2:14" x14ac:dyDescent="0.35">
      <c r="B68" s="34" t="s">
        <v>56</v>
      </c>
      <c r="C68" s="6"/>
      <c r="D68" s="6"/>
      <c r="E68" s="6"/>
      <c r="F68" s="6"/>
      <c r="G68" s="6"/>
      <c r="H68" s="6"/>
      <c r="I68" s="6"/>
      <c r="M68" s="50"/>
      <c r="N68" s="48"/>
    </row>
    <row r="69" spans="2:14" x14ac:dyDescent="0.35">
      <c r="B69" s="35" t="s">
        <v>57</v>
      </c>
      <c r="C69" s="30">
        <v>29875</v>
      </c>
      <c r="D69" s="30">
        <v>27334</v>
      </c>
      <c r="E69" s="30">
        <v>25325</v>
      </c>
      <c r="F69" s="30">
        <v>25719</v>
      </c>
      <c r="G69" s="30">
        <v>25239</v>
      </c>
      <c r="H69" s="30">
        <f>85+1624+234+20058+1213</f>
        <v>23214</v>
      </c>
      <c r="I69" s="30">
        <v>21798</v>
      </c>
      <c r="J69" s="30">
        <v>21996</v>
      </c>
      <c r="K69" s="36">
        <v>22854</v>
      </c>
      <c r="L69" s="36">
        <v>23676</v>
      </c>
      <c r="M69" s="52"/>
      <c r="N69" s="48"/>
    </row>
    <row r="70" spans="2:14" x14ac:dyDescent="0.35">
      <c r="B70" s="27" t="s">
        <v>58</v>
      </c>
      <c r="C70" s="24">
        <v>12730</v>
      </c>
      <c r="D70" s="24">
        <v>11495</v>
      </c>
      <c r="E70" s="24">
        <v>10585</v>
      </c>
      <c r="F70" s="24">
        <v>10878</v>
      </c>
      <c r="G70" s="24">
        <v>10686</v>
      </c>
      <c r="H70" s="31">
        <f>(24+1940+360+7400+106)</f>
        <v>9830</v>
      </c>
      <c r="I70" s="31">
        <v>9292</v>
      </c>
      <c r="J70" s="31">
        <v>9354</v>
      </c>
      <c r="K70" s="37">
        <v>9871</v>
      </c>
      <c r="L70" s="37">
        <v>10572</v>
      </c>
      <c r="M70" s="52"/>
      <c r="N70" s="48"/>
    </row>
    <row r="71" spans="2:14" x14ac:dyDescent="0.35">
      <c r="B71" s="27" t="s">
        <v>59</v>
      </c>
      <c r="C71" s="24">
        <v>2785</v>
      </c>
      <c r="D71" s="24">
        <v>2564</v>
      </c>
      <c r="E71" s="24">
        <f>2390+2</f>
        <v>2392</v>
      </c>
      <c r="F71" s="24">
        <v>2486</v>
      </c>
      <c r="G71" s="24">
        <v>2455</v>
      </c>
      <c r="H71" s="31">
        <f>(4+542+43+1670+26)</f>
        <v>2285</v>
      </c>
      <c r="I71" s="31">
        <v>2209</v>
      </c>
      <c r="J71" s="31">
        <v>2254</v>
      </c>
      <c r="K71" s="37">
        <v>2562</v>
      </c>
      <c r="L71" s="37">
        <v>2934</v>
      </c>
      <c r="M71" s="52"/>
      <c r="N71" s="48"/>
    </row>
    <row r="72" spans="2:14" x14ac:dyDescent="0.35">
      <c r="B72" s="27" t="s">
        <v>61</v>
      </c>
      <c r="C72" s="24">
        <v>754</v>
      </c>
      <c r="D72" s="24">
        <v>705</v>
      </c>
      <c r="E72" s="24">
        <v>647</v>
      </c>
      <c r="F72" s="24">
        <v>656</v>
      </c>
      <c r="G72" s="24">
        <v>648</v>
      </c>
      <c r="H72" s="31">
        <f>3+54+14+512+19</f>
        <v>602</v>
      </c>
      <c r="I72" s="31">
        <v>580</v>
      </c>
      <c r="J72" s="31">
        <v>586</v>
      </c>
      <c r="K72" s="21">
        <v>603</v>
      </c>
      <c r="L72" s="21">
        <v>626</v>
      </c>
      <c r="M72" s="52"/>
      <c r="N72" s="48"/>
    </row>
    <row r="73" spans="2:14" x14ac:dyDescent="0.35">
      <c r="B73" s="27" t="s">
        <v>60</v>
      </c>
      <c r="C73" s="24">
        <v>175</v>
      </c>
      <c r="D73" s="24">
        <v>147</v>
      </c>
      <c r="E73" s="24">
        <v>123</v>
      </c>
      <c r="F73" s="24">
        <v>121</v>
      </c>
      <c r="G73" s="24">
        <v>116</v>
      </c>
      <c r="H73" s="31">
        <f>1+15+5+76+1</f>
        <v>98</v>
      </c>
      <c r="I73" s="31">
        <v>98</v>
      </c>
      <c r="J73" s="31">
        <v>96</v>
      </c>
      <c r="K73" s="21">
        <v>92</v>
      </c>
      <c r="L73" s="21">
        <v>88</v>
      </c>
      <c r="M73" s="52"/>
      <c r="N73" s="48"/>
    </row>
    <row r="74" spans="2:14" x14ac:dyDescent="0.35">
      <c r="B74" s="27" t="s">
        <v>62</v>
      </c>
      <c r="C74" s="24">
        <v>10555</v>
      </c>
      <c r="D74" s="24">
        <v>9010</v>
      </c>
      <c r="E74" s="24">
        <v>7909</v>
      </c>
      <c r="F74" s="24">
        <v>7696</v>
      </c>
      <c r="G74" s="24">
        <v>7272</v>
      </c>
      <c r="H74" s="31">
        <f>20+735+108+4331+262</f>
        <v>5456</v>
      </c>
      <c r="I74" s="31">
        <v>4726</v>
      </c>
      <c r="J74" s="31">
        <v>4396</v>
      </c>
      <c r="K74" s="37">
        <v>4231</v>
      </c>
      <c r="L74" s="37">
        <v>3882</v>
      </c>
      <c r="M74" s="52"/>
      <c r="N74" s="48"/>
    </row>
    <row r="75" spans="2:14" x14ac:dyDescent="0.35">
      <c r="B75" s="2" t="s">
        <v>63</v>
      </c>
      <c r="C75" s="8"/>
      <c r="D75" s="8"/>
      <c r="E75" s="8"/>
      <c r="F75" s="8"/>
      <c r="G75" s="8"/>
      <c r="H75" s="8"/>
      <c r="I75" s="8"/>
      <c r="M75" s="50"/>
      <c r="N75" s="48"/>
    </row>
    <row r="76" spans="2:14" x14ac:dyDescent="0.35">
      <c r="B76" s="35" t="s">
        <v>64</v>
      </c>
      <c r="C76" s="28"/>
      <c r="D76" s="28">
        <v>480</v>
      </c>
      <c r="E76" s="28">
        <v>248</v>
      </c>
      <c r="F76" s="28">
        <v>184</v>
      </c>
      <c r="G76" s="28">
        <v>99</v>
      </c>
      <c r="H76" s="28">
        <v>45</v>
      </c>
      <c r="I76" s="28">
        <v>15</v>
      </c>
      <c r="J76" s="28">
        <v>51</v>
      </c>
      <c r="K76" s="19">
        <v>180</v>
      </c>
      <c r="L76" s="19">
        <v>243</v>
      </c>
      <c r="M76" s="50"/>
      <c r="N76" s="48"/>
    </row>
    <row r="77" spans="2:14" x14ac:dyDescent="0.35">
      <c r="B77" s="27" t="s">
        <v>65</v>
      </c>
      <c r="C77" s="31"/>
      <c r="D77" s="31">
        <v>3901</v>
      </c>
      <c r="E77" s="31">
        <v>2770</v>
      </c>
      <c r="F77" s="31">
        <v>2181</v>
      </c>
      <c r="G77" s="31">
        <v>1518</v>
      </c>
      <c r="H77" s="31">
        <v>976</v>
      </c>
      <c r="I77" s="31">
        <v>645</v>
      </c>
      <c r="J77" s="31">
        <v>638</v>
      </c>
      <c r="K77" s="37">
        <v>1052</v>
      </c>
      <c r="L77" s="37">
        <v>1217</v>
      </c>
      <c r="M77" s="50"/>
      <c r="N77" s="48"/>
    </row>
    <row r="78" spans="2:14" x14ac:dyDescent="0.35">
      <c r="B78" s="27" t="s">
        <v>66</v>
      </c>
      <c r="C78" s="31"/>
      <c r="D78" s="31">
        <v>9151</v>
      </c>
      <c r="E78" s="31">
        <v>8031</v>
      </c>
      <c r="F78" s="31">
        <v>7406</v>
      </c>
      <c r="G78" s="31">
        <v>6558</v>
      </c>
      <c r="H78" s="31">
        <v>5334</v>
      </c>
      <c r="I78" s="31">
        <v>4124</v>
      </c>
      <c r="J78" s="31">
        <v>3332</v>
      </c>
      <c r="K78" s="37">
        <v>3127</v>
      </c>
      <c r="L78" s="37">
        <v>3081</v>
      </c>
      <c r="M78" s="50"/>
      <c r="N78" s="48"/>
    </row>
    <row r="79" spans="2:14" x14ac:dyDescent="0.35">
      <c r="B79" s="27" t="s">
        <v>67</v>
      </c>
      <c r="C79" s="31"/>
      <c r="D79" s="31">
        <v>9765</v>
      </c>
      <c r="E79" s="31">
        <v>10103</v>
      </c>
      <c r="F79" s="31">
        <v>10374</v>
      </c>
      <c r="G79" s="31">
        <v>10056</v>
      </c>
      <c r="H79" s="31">
        <v>9629</v>
      </c>
      <c r="I79" s="31">
        <v>8944</v>
      </c>
      <c r="J79" s="31">
        <v>8069</v>
      </c>
      <c r="K79" s="37">
        <v>7636</v>
      </c>
      <c r="L79" s="37">
        <v>7287</v>
      </c>
      <c r="M79" s="50"/>
      <c r="N79" s="48"/>
    </row>
    <row r="80" spans="2:14" x14ac:dyDescent="0.35">
      <c r="B80" s="27" t="s">
        <v>68</v>
      </c>
      <c r="C80" s="31"/>
      <c r="D80" s="31">
        <v>6262</v>
      </c>
      <c r="E80" s="31">
        <v>6899</v>
      </c>
      <c r="F80" s="31">
        <v>7506</v>
      </c>
      <c r="G80" s="31">
        <v>8188</v>
      </c>
      <c r="H80" s="31">
        <v>8829</v>
      </c>
      <c r="I80" s="31">
        <v>9474</v>
      </c>
      <c r="J80" s="31">
        <v>9887</v>
      </c>
      <c r="K80" s="37">
        <v>10214</v>
      </c>
      <c r="L80" s="37">
        <v>10155</v>
      </c>
      <c r="M80" s="50"/>
      <c r="N80" s="48"/>
    </row>
    <row r="81" spans="2:14" x14ac:dyDescent="0.35">
      <c r="B81" s="27" t="s">
        <v>69</v>
      </c>
      <c r="C81" s="31"/>
      <c r="D81" s="31">
        <v>4864</v>
      </c>
      <c r="E81" s="31">
        <v>4664</v>
      </c>
      <c r="F81" s="31">
        <v>4787</v>
      </c>
      <c r="G81" s="31">
        <v>5222</v>
      </c>
      <c r="H81" s="31">
        <v>5500</v>
      </c>
      <c r="I81" s="31">
        <v>6062</v>
      </c>
      <c r="J81" s="31">
        <v>6736</v>
      </c>
      <c r="K81" s="37">
        <v>7338</v>
      </c>
      <c r="L81" s="37">
        <v>8111</v>
      </c>
      <c r="M81" s="50"/>
      <c r="N81" s="48"/>
    </row>
    <row r="82" spans="2:14" x14ac:dyDescent="0.35">
      <c r="B82" s="27" t="s">
        <v>70</v>
      </c>
      <c r="C82" s="31"/>
      <c r="D82" s="31">
        <v>9499</v>
      </c>
      <c r="E82" s="31">
        <v>8017</v>
      </c>
      <c r="F82" s="31">
        <v>7233</v>
      </c>
      <c r="G82" s="31">
        <v>6054</v>
      </c>
      <c r="H82" s="31">
        <v>4867</v>
      </c>
      <c r="I82" s="31">
        <v>4259</v>
      </c>
      <c r="J82" s="31">
        <v>4328</v>
      </c>
      <c r="K82" s="37">
        <v>4578</v>
      </c>
      <c r="L82" s="37">
        <v>5090</v>
      </c>
      <c r="M82" s="50"/>
      <c r="N82" s="48"/>
    </row>
    <row r="83" spans="2:14" x14ac:dyDescent="0.35">
      <c r="B83" s="27" t="s">
        <v>71</v>
      </c>
      <c r="C83" s="31"/>
      <c r="D83" s="31">
        <v>5326</v>
      </c>
      <c r="E83" s="31">
        <v>4584</v>
      </c>
      <c r="F83" s="31">
        <v>5753</v>
      </c>
      <c r="G83" s="31">
        <v>6220</v>
      </c>
      <c r="H83" s="31">
        <v>4499</v>
      </c>
      <c r="I83" s="31">
        <v>3698</v>
      </c>
      <c r="J83" s="31">
        <v>3730</v>
      </c>
      <c r="K83" s="37">
        <v>3751</v>
      </c>
      <c r="L83" s="37">
        <v>3701</v>
      </c>
      <c r="M83" s="50"/>
      <c r="N83" s="48"/>
    </row>
    <row r="84" spans="2:14" x14ac:dyDescent="0.35">
      <c r="B84" s="27" t="s">
        <v>72</v>
      </c>
      <c r="C84" s="31"/>
      <c r="D84" s="31">
        <v>2007</v>
      </c>
      <c r="E84" s="31">
        <v>1665</v>
      </c>
      <c r="F84" s="31">
        <v>2132</v>
      </c>
      <c r="G84" s="31">
        <v>2501</v>
      </c>
      <c r="H84" s="31">
        <v>1806</v>
      </c>
      <c r="I84" s="31">
        <v>1482</v>
      </c>
      <c r="J84" s="31">
        <v>1911</v>
      </c>
      <c r="K84" s="37">
        <v>2337</v>
      </c>
      <c r="L84" s="37">
        <v>2893</v>
      </c>
      <c r="M84" s="50"/>
      <c r="N84" s="48"/>
    </row>
    <row r="85" spans="2:14" x14ac:dyDescent="0.35">
      <c r="B85" s="2" t="s">
        <v>73</v>
      </c>
      <c r="C85" s="2"/>
      <c r="D85" s="2"/>
      <c r="E85" s="2"/>
      <c r="F85" s="2"/>
      <c r="G85" s="2"/>
      <c r="H85" s="2"/>
      <c r="K85" s="38"/>
      <c r="L85" s="38"/>
      <c r="M85" s="50"/>
      <c r="N85" s="48"/>
    </row>
    <row r="86" spans="2:14" x14ac:dyDescent="0.35">
      <c r="B86" s="19" t="s">
        <v>74</v>
      </c>
      <c r="C86" s="39">
        <v>0.16</v>
      </c>
      <c r="D86" s="39">
        <v>0.16</v>
      </c>
      <c r="E86" s="39">
        <v>0.16</v>
      </c>
      <c r="F86" s="39">
        <v>0.16</v>
      </c>
      <c r="G86" s="39">
        <v>0.16</v>
      </c>
      <c r="H86" s="39">
        <v>0.17</v>
      </c>
      <c r="I86" s="39">
        <v>0.17</v>
      </c>
      <c r="J86" s="39">
        <v>0.17</v>
      </c>
      <c r="K86" s="39">
        <v>0.17</v>
      </c>
      <c r="L86" s="39">
        <v>0.17</v>
      </c>
      <c r="M86" s="53"/>
      <c r="N86" s="54"/>
    </row>
    <row r="87" spans="2:14" x14ac:dyDescent="0.35">
      <c r="B87" s="21" t="s">
        <v>75</v>
      </c>
      <c r="C87" s="40">
        <v>0.18</v>
      </c>
      <c r="D87" s="40">
        <v>0.17</v>
      </c>
      <c r="E87" s="40">
        <v>0.18</v>
      </c>
      <c r="F87" s="40">
        <v>0.18</v>
      </c>
      <c r="G87" s="40">
        <v>0.19</v>
      </c>
      <c r="H87" s="40">
        <v>0.2</v>
      </c>
      <c r="I87" s="40">
        <v>0.2</v>
      </c>
      <c r="J87" s="40">
        <v>0.2</v>
      </c>
      <c r="K87" s="40">
        <v>0.218</v>
      </c>
      <c r="L87" s="40">
        <v>0.24299999999999999</v>
      </c>
      <c r="M87" s="40">
        <v>0.21</v>
      </c>
      <c r="N87" s="66">
        <v>2024</v>
      </c>
    </row>
    <row r="88" spans="2:14" ht="18" x14ac:dyDescent="0.35">
      <c r="B88" s="21" t="s">
        <v>76</v>
      </c>
      <c r="C88" s="21"/>
      <c r="D88" s="21"/>
      <c r="E88" s="21"/>
      <c r="F88" s="21"/>
      <c r="G88" s="40">
        <v>0.18</v>
      </c>
      <c r="H88" s="40">
        <v>0.19</v>
      </c>
      <c r="I88" s="40">
        <v>0.2</v>
      </c>
      <c r="J88" s="40">
        <v>0.2</v>
      </c>
      <c r="K88" s="40">
        <v>0.217</v>
      </c>
      <c r="L88" s="40">
        <v>0.24349999999999999</v>
      </c>
      <c r="M88" s="55"/>
      <c r="N88" s="56"/>
    </row>
    <row r="89" spans="2:14" ht="18" x14ac:dyDescent="0.35">
      <c r="B89" s="21" t="s">
        <v>77</v>
      </c>
      <c r="C89" s="21"/>
      <c r="D89" s="21"/>
      <c r="E89" s="21"/>
      <c r="F89" s="21"/>
      <c r="G89" s="40">
        <v>0.22</v>
      </c>
      <c r="H89" s="40">
        <v>0.17</v>
      </c>
      <c r="I89" s="40">
        <v>0.28000000000000003</v>
      </c>
      <c r="J89" s="40">
        <v>0.21</v>
      </c>
      <c r="K89" s="40">
        <v>0.22</v>
      </c>
      <c r="L89" s="40">
        <v>0.24590000000000001</v>
      </c>
      <c r="M89" s="57"/>
      <c r="N89" s="58"/>
    </row>
    <row r="90" spans="2:14" ht="18" x14ac:dyDescent="0.35">
      <c r="B90" s="21" t="s">
        <v>78</v>
      </c>
      <c r="C90" s="21"/>
      <c r="D90" s="21"/>
      <c r="E90" s="21"/>
      <c r="F90" s="21"/>
      <c r="G90" s="40">
        <v>0.05</v>
      </c>
      <c r="H90" s="40">
        <v>0.13</v>
      </c>
      <c r="I90" s="40">
        <v>0.13</v>
      </c>
      <c r="J90" s="40">
        <v>0.14499999999999999</v>
      </c>
      <c r="K90" s="40">
        <v>0.14599999999999999</v>
      </c>
      <c r="L90" s="40">
        <v>0.19600000000000001</v>
      </c>
      <c r="M90" s="57"/>
      <c r="N90" s="58"/>
    </row>
    <row r="91" spans="2:14" ht="18" x14ac:dyDescent="0.35">
      <c r="B91" s="21" t="s">
        <v>79</v>
      </c>
      <c r="C91" s="21"/>
      <c r="D91" s="21"/>
      <c r="E91" s="40">
        <v>0.109</v>
      </c>
      <c r="F91" s="40">
        <v>0.111</v>
      </c>
      <c r="G91" s="40">
        <v>0.11</v>
      </c>
      <c r="H91" s="40">
        <v>0.12</v>
      </c>
      <c r="I91" s="40">
        <v>0.12</v>
      </c>
      <c r="J91" s="40">
        <v>0.12</v>
      </c>
      <c r="K91" s="40">
        <v>0.123</v>
      </c>
      <c r="L91" s="40">
        <v>0.128</v>
      </c>
      <c r="M91" s="57"/>
      <c r="N91" s="58"/>
    </row>
    <row r="92" spans="2:14" x14ac:dyDescent="0.35">
      <c r="B92" s="43" t="s">
        <v>80</v>
      </c>
      <c r="C92" s="44"/>
      <c r="D92" s="44">
        <v>0.92</v>
      </c>
      <c r="E92" s="44">
        <v>0.93</v>
      </c>
      <c r="F92" s="44">
        <v>0.91</v>
      </c>
      <c r="G92" s="44">
        <v>0.92</v>
      </c>
      <c r="H92" s="44">
        <v>0.95</v>
      </c>
      <c r="I92" s="44">
        <v>0.96</v>
      </c>
      <c r="J92" s="44">
        <v>0.97</v>
      </c>
      <c r="K92" s="44">
        <v>0.97</v>
      </c>
      <c r="L92" s="44">
        <v>0.97</v>
      </c>
      <c r="M92" s="58"/>
      <c r="N92" s="58"/>
    </row>
    <row r="93" spans="2:14" x14ac:dyDescent="0.35">
      <c r="B93" s="43"/>
      <c r="C93" s="44"/>
      <c r="D93" s="44"/>
      <c r="E93" s="44"/>
      <c r="F93" s="44"/>
      <c r="G93" s="44"/>
      <c r="H93" s="44"/>
      <c r="I93" s="44"/>
      <c r="J93" s="44"/>
      <c r="K93" s="44"/>
      <c r="L93" s="44"/>
      <c r="M93" s="42"/>
      <c r="N93" s="42"/>
    </row>
    <row r="94" spans="2:14" ht="222" customHeight="1" x14ac:dyDescent="0.35">
      <c r="B94" s="70" t="s">
        <v>81</v>
      </c>
      <c r="C94" s="70"/>
      <c r="D94" s="70"/>
      <c r="E94" s="70"/>
      <c r="F94" s="70"/>
      <c r="G94" s="70"/>
      <c r="H94" s="70"/>
      <c r="I94" s="70"/>
      <c r="J94" s="70"/>
      <c r="K94" s="70"/>
      <c r="L94" s="70"/>
      <c r="M94" s="70"/>
      <c r="N94" s="70"/>
    </row>
    <row r="95" spans="2:14" x14ac:dyDescent="0.35">
      <c r="N95" s="4"/>
    </row>
    <row r="96" spans="2:14" x14ac:dyDescent="0.35">
      <c r="N96" s="4"/>
    </row>
    <row r="97" spans="14:14" x14ac:dyDescent="0.35">
      <c r="N97" s="4"/>
    </row>
    <row r="98" spans="14:14" x14ac:dyDescent="0.35">
      <c r="N98" s="4"/>
    </row>
    <row r="99" spans="14:14" x14ac:dyDescent="0.35">
      <c r="N99" s="4"/>
    </row>
    <row r="100" spans="14:14" x14ac:dyDescent="0.35">
      <c r="N100" s="4"/>
    </row>
    <row r="101" spans="14:14" x14ac:dyDescent="0.35">
      <c r="N101" s="4"/>
    </row>
  </sheetData>
  <mergeCells count="4">
    <mergeCell ref="M16:M17"/>
    <mergeCell ref="N16:N17"/>
    <mergeCell ref="B94:N94"/>
    <mergeCell ref="B1:N6"/>
  </mergeCells>
  <phoneticPr fontId="2" type="noConversion"/>
  <printOptions horizontalCentered="1"/>
  <pageMargins left="0.23622047244094491" right="0.23622047244094491" top="0.74803149606299213" bottom="0.74803149606299213" header="0.31496062992125984" footer="0.31496062992125984"/>
  <pageSetup paperSize="9" scale="4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DC41C831B3A14FBF4F00CDD75651EC" ma:contentTypeVersion="15" ma:contentTypeDescription="Crie um novo documento." ma:contentTypeScope="" ma:versionID="ed83ebb4066d9795d12264e057b729cf">
  <xsd:schema xmlns:xsd="http://www.w3.org/2001/XMLSchema" xmlns:xs="http://www.w3.org/2001/XMLSchema" xmlns:p="http://schemas.microsoft.com/office/2006/metadata/properties" xmlns:ns2="87cec1b9-bc0e-4c94-88a2-658576a3e2c6" xmlns:ns3="3bcba1fa-c916-4888-8025-ab54e00f494e" targetNamespace="http://schemas.microsoft.com/office/2006/metadata/properties" ma:root="true" ma:fieldsID="50b2ef94aea8d3095b5f112eb8e74b38" ns2:_="" ns3:_="">
    <xsd:import namespace="87cec1b9-bc0e-4c94-88a2-658576a3e2c6"/>
    <xsd:import namespace="3bcba1fa-c916-4888-8025-ab54e00f49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cec1b9-bc0e-4c94-88a2-658576a3e2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d566a8fd-94ed-4d49-8999-3a54f140f05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cba1fa-c916-4888-8025-ab54e00f494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9844481-c71d-4661-8c7e-ae985b01f172}" ma:internalName="TaxCatchAll" ma:showField="CatchAllData" ma:web="3bcba1fa-c916-4888-8025-ab54e00f494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bcba1fa-c916-4888-8025-ab54e00f494e" xsi:nil="true"/>
    <lcf76f155ced4ddcb4097134ff3c332f xmlns="87cec1b9-bc0e-4c94-88a2-658576a3e2c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A254FB-2DA5-4947-B1FE-8FC4EC9E87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cec1b9-bc0e-4c94-88a2-658576a3e2c6"/>
    <ds:schemaRef ds:uri="3bcba1fa-c916-4888-8025-ab54e00f49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8676B8-BEE1-446A-84B4-1541D556DB6E}">
  <ds:schemaRefs>
    <ds:schemaRef ds:uri="http://purl.org/dc/dcmitype/"/>
    <ds:schemaRef ds:uri="http://purl.org/dc/elements/1.1/"/>
    <ds:schemaRef ds:uri="http://schemas.microsoft.com/office/2006/documentManagement/types"/>
    <ds:schemaRef ds:uri="http://schemas.microsoft.com/office/infopath/2007/PartnerControls"/>
    <ds:schemaRef ds:uri="http://www.w3.org/XML/1998/namespace"/>
    <ds:schemaRef ds:uri="http://purl.org/dc/terms/"/>
    <ds:schemaRef ds:uri="87cec1b9-bc0e-4c94-88a2-658576a3e2c6"/>
    <ds:schemaRef ds:uri="http://schemas.openxmlformats.org/package/2006/metadata/core-properties"/>
    <ds:schemaRef ds:uri="3bcba1fa-c916-4888-8025-ab54e00f494e"/>
    <ds:schemaRef ds:uri="http://schemas.microsoft.com/office/2006/metadata/properties"/>
  </ds:schemaRefs>
</ds:datastoreItem>
</file>

<file path=customXml/itemProps3.xml><?xml version="1.0" encoding="utf-8"?>
<ds:datastoreItem xmlns:ds="http://schemas.openxmlformats.org/officeDocument/2006/customXml" ds:itemID="{C7357E90-8F9F-4CDA-8443-BD8D56309C8F}">
  <ds:schemaRefs>
    <ds:schemaRef ds:uri="http://schemas.microsoft.com/sharepoint/v3/contenttype/forms"/>
  </ds:schemaRefs>
</ds:datastoreItem>
</file>

<file path=docMetadata/LabelInfo.xml><?xml version="1.0" encoding="utf-8"?>
<clbl:labelList xmlns:clbl="http://schemas.microsoft.com/office/2020/mipLabelMetadata">
  <clbl:label id="{8e61996e-cafd-4c9a-8a94-2dc1b82131ae}" enabled="1" method="Standard" siteId="{5b6f6241-9a57-4be4-8e50-1dfa72e79a5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Indicadores</vt:lpstr>
      <vt:lpstr>Indicadores!Area_de_impressao</vt:lpstr>
    </vt:vector>
  </TitlesOfParts>
  <Company>Petrobras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Brito Barbosa</dc:creator>
  <cp:lastModifiedBy>Alexandre Brito Barbosa</cp:lastModifiedBy>
  <cp:lastPrinted>2024-07-05T17:33:44Z</cp:lastPrinted>
  <dcterms:created xsi:type="dcterms:W3CDTF">2020-11-10T20:00:52Z</dcterms:created>
  <dcterms:modified xsi:type="dcterms:W3CDTF">2025-08-07T19:01:12Z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e61996e-cafd-4c9a-8a94-2dc1b82131ae_Enabled">
    <vt:lpwstr>true</vt:lpwstr>
  </property>
  <property fmtid="{D5CDD505-2E9C-101B-9397-08002B2CF9AE}" pid="3" name="MSIP_Label_8e61996e-cafd-4c9a-8a94-2dc1b82131ae_SetDate">
    <vt:lpwstr>2020-11-10T20:01:07Z</vt:lpwstr>
  </property>
  <property fmtid="{D5CDD505-2E9C-101B-9397-08002B2CF9AE}" pid="4" name="MSIP_Label_8e61996e-cafd-4c9a-8a94-2dc1b82131ae_Method">
    <vt:lpwstr>Standard</vt:lpwstr>
  </property>
  <property fmtid="{D5CDD505-2E9C-101B-9397-08002B2CF9AE}" pid="5" name="MSIP_Label_8e61996e-cafd-4c9a-8a94-2dc1b82131ae_Name">
    <vt:lpwstr>NP-1</vt:lpwstr>
  </property>
  <property fmtid="{D5CDD505-2E9C-101B-9397-08002B2CF9AE}" pid="6" name="MSIP_Label_8e61996e-cafd-4c9a-8a94-2dc1b82131ae_SiteId">
    <vt:lpwstr>5b6f6241-9a57-4be4-8e50-1dfa72e79a57</vt:lpwstr>
  </property>
  <property fmtid="{D5CDD505-2E9C-101B-9397-08002B2CF9AE}" pid="7" name="MSIP_Label_8e61996e-cafd-4c9a-8a94-2dc1b82131ae_ActionId">
    <vt:lpwstr>7d290e94-5882-4571-8a6c-de054423e71e</vt:lpwstr>
  </property>
  <property fmtid="{D5CDD505-2E9C-101B-9397-08002B2CF9AE}" pid="8" name="MSIP_Label_8e61996e-cafd-4c9a-8a94-2dc1b82131ae_ContentBits">
    <vt:lpwstr>0</vt:lpwstr>
  </property>
  <property fmtid="{D5CDD505-2E9C-101B-9397-08002B2CF9AE}" pid="9" name="ContentTypeId">
    <vt:lpwstr>0x0101005FDC41C831B3A14FBF4F00CDD75651EC</vt:lpwstr>
  </property>
  <property fmtid="{D5CDD505-2E9C-101B-9397-08002B2CF9AE}" pid="10" name="MediaServiceImageTags">
    <vt:lpwstr/>
  </property>
</Properties>
</file>