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etrobrasbr.sharepoint.com/teams/bdoc_INVESTIDORES-DM/Documentos Compartilhados/Site RI/1. Visão Geral/3.Indicadores/Produção Oleo e Gas Natural/1T26/"/>
    </mc:Choice>
  </mc:AlternateContent>
  <xr:revisionPtr revIDLastSave="161" documentId="11_B338D3CD09DDB7B422E9ADCB47052955533F0282" xr6:coauthVersionLast="47" xr6:coauthVersionMax="47" xr10:uidLastSave="{F05A801C-8AAB-45BA-B2AF-666F3B1E5E9F}"/>
  <bookViews>
    <workbookView xWindow="-110" yWindow="-110" windowWidth="19420" windowHeight="10300" xr2:uid="{00000000-000D-0000-FFFF-FFFF00000000}"/>
  </bookViews>
  <sheets>
    <sheet name="Port" sheetId="1" r:id="rId1"/>
    <sheet name="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5" i="2" l="1"/>
  <c r="AC5" i="2"/>
  <c r="AB5" i="2"/>
  <c r="AA5" i="2"/>
  <c r="Z5" i="2"/>
  <c r="Y5" i="2"/>
  <c r="X5" i="2"/>
  <c r="W5" i="2"/>
  <c r="AE5" i="1"/>
  <c r="AD5" i="1"/>
  <c r="AC5" i="1"/>
  <c r="AB5" i="1"/>
  <c r="AA5" i="1"/>
  <c r="Z5" i="1"/>
  <c r="Y5" i="1"/>
  <c r="X5" i="1"/>
</calcChain>
</file>

<file path=xl/sharedStrings.xml><?xml version="1.0" encoding="utf-8"?>
<sst xmlns="http://schemas.openxmlformats.org/spreadsheetml/2006/main" count="117" uniqueCount="113">
  <si>
    <t xml:space="preserve">            Pós-sal profundo e ultra profundo</t>
  </si>
  <si>
    <t xml:space="preserve">           Pré-sal</t>
  </si>
  <si>
    <t>1T19</t>
  </si>
  <si>
    <t>Operacional( mboed)</t>
  </si>
  <si>
    <t>1Q19</t>
  </si>
  <si>
    <t xml:space="preserve">                  Post-Salt deep and ultra-deep waters</t>
  </si>
  <si>
    <t xml:space="preserve">                  Pre-Salt</t>
  </si>
  <si>
    <t xml:space="preserve">        Natural gas (mboed)</t>
  </si>
  <si>
    <t xml:space="preserve">Oil, NGL and Natural Gas - Brazil </t>
  </si>
  <si>
    <t>Oil, NGL and Natural Gas – International</t>
  </si>
  <si>
    <t>Operational( mboed)</t>
  </si>
  <si>
    <t>2T19</t>
  </si>
  <si>
    <t>2Q19</t>
  </si>
  <si>
    <t>3T19</t>
  </si>
  <si>
    <t>3Q19</t>
  </si>
  <si>
    <t>4Q19</t>
  </si>
  <si>
    <t>4T19</t>
  </si>
  <si>
    <t>1T20</t>
  </si>
  <si>
    <t>Óleo, LGN e Gás Natural - Brasil</t>
  </si>
  <si>
    <t xml:space="preserve">      Gás Natural (Mboed)</t>
  </si>
  <si>
    <t xml:space="preserve">Óleo, LGN e Gás Natural - Exterior </t>
  </si>
  <si>
    <t xml:space="preserve">Total (Mboed) </t>
  </si>
  <si>
    <t>1Q20</t>
  </si>
  <si>
    <t xml:space="preserve">           Oil and NGL (Mbpd)</t>
  </si>
  <si>
    <t>2T20</t>
  </si>
  <si>
    <t>2Q20</t>
  </si>
  <si>
    <t>3Q20</t>
  </si>
  <si>
    <t>3T20</t>
  </si>
  <si>
    <t>4T20</t>
  </si>
  <si>
    <t>4Q20</t>
  </si>
  <si>
    <t xml:space="preserve">     Óleo e LGN (Mbpd)</t>
  </si>
  <si>
    <t xml:space="preserve">            Terra e águas rasas</t>
  </si>
  <si>
    <t xml:space="preserve">                  Onshore and shallow waters</t>
  </si>
  <si>
    <t>1T21</t>
  </si>
  <si>
    <t>1Q21</t>
  </si>
  <si>
    <t>2,720</t>
  </si>
  <si>
    <t>2,196</t>
  </si>
  <si>
    <t>109</t>
  </si>
  <si>
    <t>1,567</t>
  </si>
  <si>
    <t>2,765</t>
  </si>
  <si>
    <t>2T21</t>
  </si>
  <si>
    <t>2Q21</t>
  </si>
  <si>
    <t>3Q21</t>
  </si>
  <si>
    <t>3T21</t>
  </si>
  <si>
    <t>4Q21</t>
  </si>
  <si>
    <t>4T21</t>
  </si>
  <si>
    <t xml:space="preserve">  1T22</t>
  </si>
  <si>
    <t>1Q22</t>
  </si>
  <si>
    <t xml:space="preserve">  2T22</t>
  </si>
  <si>
    <t>2Q22</t>
  </si>
  <si>
    <t>2,616</t>
  </si>
  <si>
    <t>2,114</t>
  </si>
  <si>
    <t>1,609</t>
  </si>
  <si>
    <t>2,653</t>
  </si>
  <si>
    <t>3T22</t>
  </si>
  <si>
    <t>3Q22</t>
  </si>
  <si>
    <t>2,609</t>
  </si>
  <si>
    <t>2,115</t>
  </si>
  <si>
    <t>2,644</t>
  </si>
  <si>
    <t>4T22</t>
  </si>
  <si>
    <t>4Q22</t>
  </si>
  <si>
    <t>2,611</t>
  </si>
  <si>
    <t>2,111</t>
  </si>
  <si>
    <t>2,646</t>
  </si>
  <si>
    <t xml:space="preserve">  1T23</t>
  </si>
  <si>
    <t>1Q23</t>
  </si>
  <si>
    <t>2,640</t>
  </si>
  <si>
    <t>2,141</t>
  </si>
  <si>
    <t>1,702</t>
  </si>
  <si>
    <t>2,676</t>
  </si>
  <si>
    <t>2Q23</t>
  </si>
  <si>
    <t xml:space="preserve"> 2T23</t>
  </si>
  <si>
    <t>3T23</t>
  </si>
  <si>
    <t>3Q23</t>
  </si>
  <si>
    <t>2,843</t>
  </si>
  <si>
    <t>2,318</t>
  </si>
  <si>
    <t>1,872</t>
  </si>
  <si>
    <t>2,877</t>
  </si>
  <si>
    <t>4Q23</t>
  </si>
  <si>
    <t>4T23</t>
  </si>
  <si>
    <t>1T24</t>
  </si>
  <si>
    <t>1Q24</t>
  </si>
  <si>
    <t>2,742</t>
  </si>
  <si>
    <t>2,236</t>
  </si>
  <si>
    <t>2,776</t>
  </si>
  <si>
    <t>2Q24</t>
  </si>
  <si>
    <t>2T24</t>
  </si>
  <si>
    <t>2.901</t>
  </si>
  <si>
    <t>2.361</t>
  </si>
  <si>
    <t>1.937</t>
  </si>
  <si>
    <t>2.935</t>
  </si>
  <si>
    <t>3T24</t>
  </si>
  <si>
    <t>3Q24</t>
  </si>
  <si>
    <t>2,654</t>
  </si>
  <si>
    <t>2,129</t>
  </si>
  <si>
    <t>1,822</t>
  </si>
  <si>
    <t>2,689</t>
  </si>
  <si>
    <t>4Q24</t>
  </si>
  <si>
    <t>4T24</t>
  </si>
  <si>
    <t>2,090</t>
  </si>
  <si>
    <t>1,760</t>
  </si>
  <si>
    <t>1T25</t>
  </si>
  <si>
    <t>1Q25</t>
  </si>
  <si>
    <t>2,214</t>
  </si>
  <si>
    <t>1,853</t>
  </si>
  <si>
    <t>2Q25</t>
  </si>
  <si>
    <t>2T25</t>
  </si>
  <si>
    <t>3T25</t>
  </si>
  <si>
    <t>3Q25</t>
  </si>
  <si>
    <t>4T25</t>
  </si>
  <si>
    <t>4Q25</t>
  </si>
  <si>
    <t>1Q26</t>
  </si>
  <si>
    <t>1T26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</si>
</sst>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0.000"/>
    <numFmt numFmtId="166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3">
    <xf numFmtId="0" fontId="0" fillId="0" borderId="0" xfId="0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0" fontId="1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2" fillId="3" borderId="4" xfId="0" applyFont="1" applyFill="1" applyBorder="1"/>
    <xf numFmtId="0" fontId="2" fillId="0" borderId="4" xfId="0" applyFont="1" applyBorder="1"/>
    <xf numFmtId="0" fontId="2" fillId="3" borderId="5" xfId="0" applyFont="1" applyFill="1" applyBorder="1"/>
    <xf numFmtId="3" fontId="2" fillId="3" borderId="6" xfId="0" applyNumberFormat="1" applyFont="1" applyFill="1" applyBorder="1"/>
    <xf numFmtId="0" fontId="2" fillId="3" borderId="6" xfId="0" applyFont="1" applyFill="1" applyBorder="1"/>
    <xf numFmtId="0" fontId="0" fillId="0" borderId="0" xfId="0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2" fillId="3" borderId="8" xfId="0" applyNumberFormat="1" applyFont="1" applyFill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0" fontId="2" fillId="3" borderId="8" xfId="0" applyFont="1" applyFill="1" applyBorder="1"/>
    <xf numFmtId="0" fontId="2" fillId="0" borderId="8" xfId="0" applyFont="1" applyBorder="1"/>
    <xf numFmtId="3" fontId="2" fillId="3" borderId="8" xfId="0" applyNumberFormat="1" applyFont="1" applyFill="1" applyBorder="1"/>
    <xf numFmtId="3" fontId="2" fillId="0" borderId="8" xfId="0" applyNumberFormat="1" applyFont="1" applyBorder="1"/>
    <xf numFmtId="3" fontId="2" fillId="3" borderId="9" xfId="0" applyNumberFormat="1" applyFont="1" applyFill="1" applyBorder="1"/>
    <xf numFmtId="0" fontId="2" fillId="3" borderId="9" xfId="0" applyFont="1" applyFill="1" applyBorder="1"/>
    <xf numFmtId="49" fontId="2" fillId="3" borderId="8" xfId="0" applyNumberFormat="1" applyFont="1" applyFill="1" applyBorder="1" applyAlignment="1">
      <alignment horizontal="right"/>
    </xf>
    <xf numFmtId="49" fontId="2" fillId="0" borderId="8" xfId="0" applyNumberFormat="1" applyFont="1" applyBorder="1" applyAlignment="1">
      <alignment horizontal="right"/>
    </xf>
    <xf numFmtId="49" fontId="2" fillId="3" borderId="9" xfId="0" applyNumberFormat="1" applyFont="1" applyFill="1" applyBorder="1" applyAlignment="1">
      <alignment horizontal="right"/>
    </xf>
    <xf numFmtId="3" fontId="2" fillId="3" borderId="8" xfId="1" applyNumberFormat="1" applyFont="1" applyFill="1" applyBorder="1" applyAlignment="1">
      <alignment horizontal="right"/>
    </xf>
    <xf numFmtId="3" fontId="2" fillId="0" borderId="8" xfId="1" applyNumberFormat="1" applyFont="1" applyBorder="1" applyAlignment="1">
      <alignment horizontal="right"/>
    </xf>
    <xf numFmtId="3" fontId="2" fillId="3" borderId="9" xfId="1" applyNumberFormat="1" applyFont="1" applyFill="1" applyBorder="1" applyAlignment="1">
      <alignment horizontal="right"/>
    </xf>
    <xf numFmtId="165" fontId="2" fillId="0" borderId="8" xfId="0" applyNumberFormat="1" applyFont="1" applyBorder="1"/>
    <xf numFmtId="165" fontId="2" fillId="3" borderId="8" xfId="0" applyNumberFormat="1" applyFont="1" applyFill="1" applyBorder="1"/>
    <xf numFmtId="165" fontId="2" fillId="3" borderId="9" xfId="0" applyNumberFormat="1" applyFont="1" applyFill="1" applyBorder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49" fontId="2" fillId="3" borderId="8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3" borderId="9" xfId="0" applyNumberFormat="1" applyFont="1" applyFill="1" applyBorder="1" applyAlignment="1">
      <alignment horizontal="center"/>
    </xf>
    <xf numFmtId="0" fontId="1" fillId="2" borderId="7" xfId="0" applyFont="1" applyFill="1" applyBorder="1"/>
    <xf numFmtId="49" fontId="2" fillId="3" borderId="8" xfId="0" applyNumberFormat="1" applyFont="1" applyFill="1" applyBorder="1"/>
    <xf numFmtId="49" fontId="2" fillId="0" borderId="0" xfId="0" applyNumberFormat="1" applyFont="1"/>
    <xf numFmtId="49" fontId="2" fillId="0" borderId="8" xfId="0" applyNumberFormat="1" applyFont="1" applyBorder="1"/>
    <xf numFmtId="49" fontId="2" fillId="3" borderId="9" xfId="0" applyNumberFormat="1" applyFont="1" applyFill="1" applyBorder="1"/>
    <xf numFmtId="166" fontId="2" fillId="3" borderId="8" xfId="1" applyNumberFormat="1" applyFont="1" applyFill="1" applyBorder="1"/>
    <xf numFmtId="166" fontId="2" fillId="0" borderId="0" xfId="1" applyNumberFormat="1" applyFont="1" applyBorder="1"/>
    <xf numFmtId="166" fontId="2" fillId="0" borderId="8" xfId="1" applyNumberFormat="1" applyFont="1" applyBorder="1"/>
    <xf numFmtId="166" fontId="2" fillId="3" borderId="9" xfId="1" applyNumberFormat="1" applyFont="1" applyFill="1" applyBorder="1"/>
    <xf numFmtId="165" fontId="2" fillId="3" borderId="8" xfId="0" applyNumberFormat="1" applyFont="1" applyFill="1" applyBorder="1" applyAlignment="1">
      <alignment horizontal="center"/>
    </xf>
    <xf numFmtId="166" fontId="2" fillId="3" borderId="8" xfId="1" applyNumberFormat="1" applyFont="1" applyFill="1" applyBorder="1" applyAlignment="1">
      <alignment horizontal="center"/>
    </xf>
    <xf numFmtId="166" fontId="2" fillId="0" borderId="8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2" fillId="0" borderId="0" xfId="0" applyNumberFormat="1" applyFont="1"/>
    <xf numFmtId="1" fontId="2" fillId="3" borderId="8" xfId="0" applyNumberFormat="1" applyFont="1" applyFill="1" applyBorder="1"/>
    <xf numFmtId="1" fontId="2" fillId="0" borderId="8" xfId="0" applyNumberFormat="1" applyFont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0"/>
  <sheetViews>
    <sheetView tabSelected="1" workbookViewId="0">
      <selection activeCell="A16" sqref="A16"/>
    </sheetView>
  </sheetViews>
  <sheetFormatPr defaultRowHeight="14.5" x14ac:dyDescent="0.35"/>
  <cols>
    <col min="1" max="1" width="44" bestFit="1" customWidth="1"/>
    <col min="2" max="6" width="5.36328125" bestFit="1" customWidth="1"/>
    <col min="7" max="7" width="6.6328125" bestFit="1" customWidth="1"/>
    <col min="8" max="8" width="8.08984375" customWidth="1"/>
    <col min="9" max="9" width="7.26953125" customWidth="1"/>
    <col min="10" max="10" width="8.6328125" customWidth="1"/>
    <col min="11" max="11" width="5.453125" customWidth="1"/>
    <col min="12" max="12" width="10.1796875" customWidth="1"/>
    <col min="13" max="13" width="5.7265625" customWidth="1"/>
    <col min="14" max="14" width="5.7265625" bestFit="1" customWidth="1"/>
    <col min="15" max="15" width="7.36328125" customWidth="1"/>
    <col min="16" max="16" width="7.453125" customWidth="1"/>
    <col min="17" max="17" width="8.54296875" customWidth="1"/>
    <col min="18" max="18" width="7.453125" customWidth="1"/>
    <col min="19" max="19" width="7.1796875" customWidth="1"/>
    <col min="20" max="20" width="8.1796875" customWidth="1"/>
    <col min="21" max="21" width="9.1796875" customWidth="1"/>
    <col min="22" max="22" width="9.453125" customWidth="1"/>
    <col min="23" max="23" width="9.1796875" customWidth="1"/>
    <col min="24" max="24" width="11" customWidth="1"/>
    <col min="25" max="25" width="9.81640625" customWidth="1"/>
    <col min="26" max="26" width="9.1796875" customWidth="1"/>
    <col min="27" max="27" width="8.54296875" style="12" customWidth="1"/>
    <col min="28" max="28" width="8.81640625" customWidth="1"/>
  </cols>
  <sheetData>
    <row r="1" spans="1:31" ht="15" thickBot="1" x14ac:dyDescent="0.4">
      <c r="AA1"/>
      <c r="AB1" s="12"/>
    </row>
    <row r="2" spans="1:31" x14ac:dyDescent="0.35">
      <c r="A2" s="5" t="s">
        <v>3</v>
      </c>
      <c r="B2" s="13" t="s">
        <v>112</v>
      </c>
      <c r="C2" s="46" t="s">
        <v>109</v>
      </c>
      <c r="D2" s="13" t="s">
        <v>107</v>
      </c>
      <c r="E2" s="13" t="s">
        <v>106</v>
      </c>
      <c r="F2" s="13" t="s">
        <v>106</v>
      </c>
      <c r="G2" s="13" t="s">
        <v>101</v>
      </c>
      <c r="H2" s="46" t="s">
        <v>98</v>
      </c>
      <c r="I2" s="46" t="s">
        <v>91</v>
      </c>
      <c r="J2" s="13" t="s">
        <v>86</v>
      </c>
      <c r="K2" s="13" t="s">
        <v>80</v>
      </c>
      <c r="L2" s="46" t="s">
        <v>79</v>
      </c>
      <c r="M2" s="46" t="s">
        <v>72</v>
      </c>
      <c r="N2" s="46" t="s">
        <v>71</v>
      </c>
      <c r="O2" s="13" t="s">
        <v>64</v>
      </c>
      <c r="P2" s="13" t="s">
        <v>59</v>
      </c>
      <c r="Q2" s="13" t="s">
        <v>54</v>
      </c>
      <c r="R2" s="13" t="s">
        <v>48</v>
      </c>
      <c r="S2" s="13" t="s">
        <v>46</v>
      </c>
      <c r="T2" s="13" t="s">
        <v>45</v>
      </c>
      <c r="U2" s="13" t="s">
        <v>43</v>
      </c>
      <c r="V2" s="13" t="s">
        <v>40</v>
      </c>
      <c r="W2" s="13" t="s">
        <v>33</v>
      </c>
      <c r="X2" s="13" t="s">
        <v>28</v>
      </c>
      <c r="Y2" s="13" t="s">
        <v>27</v>
      </c>
      <c r="Z2" s="13" t="s">
        <v>24</v>
      </c>
      <c r="AA2" s="13" t="s">
        <v>17</v>
      </c>
      <c r="AB2" s="13" t="s">
        <v>16</v>
      </c>
      <c r="AC2" s="13" t="s">
        <v>13</v>
      </c>
      <c r="AD2" s="6" t="s">
        <v>11</v>
      </c>
      <c r="AE2" s="6" t="s">
        <v>2</v>
      </c>
    </row>
    <row r="3" spans="1:31" x14ac:dyDescent="0.35">
      <c r="A3" s="7" t="s">
        <v>18</v>
      </c>
      <c r="B3" s="16">
        <v>3197</v>
      </c>
      <c r="C3" s="26">
        <v>3081</v>
      </c>
      <c r="D3" s="26">
        <v>3114</v>
      </c>
      <c r="E3" s="16">
        <v>2892</v>
      </c>
      <c r="F3" s="16">
        <v>2879</v>
      </c>
      <c r="G3" s="51">
        <v>2740</v>
      </c>
      <c r="H3" s="16">
        <v>2597</v>
      </c>
      <c r="I3" s="26">
        <v>2654</v>
      </c>
      <c r="J3" s="26">
        <v>2664</v>
      </c>
      <c r="K3" s="26">
        <v>2742</v>
      </c>
      <c r="L3" s="47" t="s">
        <v>87</v>
      </c>
      <c r="M3" s="26">
        <v>2843</v>
      </c>
      <c r="N3" s="26">
        <v>2603</v>
      </c>
      <c r="O3" s="16">
        <v>2640</v>
      </c>
      <c r="P3" s="16">
        <v>2611</v>
      </c>
      <c r="Q3" s="16">
        <v>2609</v>
      </c>
      <c r="R3" s="16">
        <v>2616</v>
      </c>
      <c r="S3" s="16">
        <v>2757</v>
      </c>
      <c r="T3" s="26">
        <v>2663</v>
      </c>
      <c r="U3" s="26">
        <v>2790</v>
      </c>
      <c r="V3" s="26">
        <v>2754</v>
      </c>
      <c r="W3" s="33">
        <v>2720</v>
      </c>
      <c r="X3" s="26">
        <v>2637</v>
      </c>
      <c r="Y3" s="16">
        <v>2904</v>
      </c>
      <c r="Z3" s="16">
        <v>2757</v>
      </c>
      <c r="AA3" s="16">
        <v>2856</v>
      </c>
      <c r="AB3" s="16">
        <v>2938</v>
      </c>
      <c r="AC3" s="16">
        <v>2794</v>
      </c>
      <c r="AD3" s="2">
        <v>2553</v>
      </c>
      <c r="AE3" s="2">
        <v>2461</v>
      </c>
    </row>
    <row r="4" spans="1:31" x14ac:dyDescent="0.35">
      <c r="A4" s="8" t="s">
        <v>30</v>
      </c>
      <c r="B4" s="41">
        <v>2583</v>
      </c>
      <c r="C4" s="40">
        <v>2504</v>
      </c>
      <c r="D4" s="40">
        <v>2520</v>
      </c>
      <c r="E4" s="41">
        <v>2334</v>
      </c>
      <c r="F4" s="41">
        <v>2320</v>
      </c>
      <c r="G4" s="52">
        <v>2214</v>
      </c>
      <c r="H4" s="41">
        <v>2090</v>
      </c>
      <c r="I4" s="40">
        <v>2129</v>
      </c>
      <c r="J4" s="40">
        <v>2156</v>
      </c>
      <c r="K4" s="40">
        <v>2236</v>
      </c>
      <c r="L4" s="48" t="s">
        <v>88</v>
      </c>
      <c r="M4" s="40">
        <v>2318</v>
      </c>
      <c r="N4" s="40">
        <v>2102</v>
      </c>
      <c r="O4" s="41">
        <v>2141</v>
      </c>
      <c r="P4" s="41">
        <v>2111</v>
      </c>
      <c r="Q4" s="41">
        <v>2115</v>
      </c>
      <c r="R4" s="41">
        <v>2114</v>
      </c>
      <c r="S4" s="41">
        <v>2231</v>
      </c>
      <c r="T4" s="40">
        <v>2151</v>
      </c>
      <c r="U4" s="27">
        <v>2269</v>
      </c>
      <c r="V4" s="27">
        <v>2226</v>
      </c>
      <c r="W4" s="34">
        <v>2196</v>
      </c>
      <c r="X4" s="27">
        <v>2135</v>
      </c>
      <c r="Y4" s="17">
        <v>2364</v>
      </c>
      <c r="Z4" s="17">
        <v>2245</v>
      </c>
      <c r="AA4" s="17">
        <v>2320</v>
      </c>
      <c r="AB4" s="17">
        <v>2394</v>
      </c>
      <c r="AC4" s="17">
        <v>2264</v>
      </c>
      <c r="AD4" s="4">
        <v>2052</v>
      </c>
      <c r="AE4" s="4">
        <v>1971</v>
      </c>
    </row>
    <row r="5" spans="1:31" x14ac:dyDescent="0.35">
      <c r="A5" s="7" t="s">
        <v>31</v>
      </c>
      <c r="B5" s="14">
        <v>34</v>
      </c>
      <c r="C5" s="24">
        <v>35</v>
      </c>
      <c r="D5" s="24">
        <v>36</v>
      </c>
      <c r="E5" s="14">
        <v>35</v>
      </c>
      <c r="F5" s="14">
        <v>35</v>
      </c>
      <c r="G5" s="51">
        <v>36</v>
      </c>
      <c r="H5" s="14">
        <v>35</v>
      </c>
      <c r="I5" s="24">
        <v>32</v>
      </c>
      <c r="J5" s="24">
        <v>35</v>
      </c>
      <c r="K5" s="24">
        <v>35</v>
      </c>
      <c r="L5" s="47">
        <v>36</v>
      </c>
      <c r="M5" s="24">
        <v>34</v>
      </c>
      <c r="N5" s="24">
        <v>48</v>
      </c>
      <c r="O5" s="14">
        <v>56</v>
      </c>
      <c r="P5" s="14">
        <v>71</v>
      </c>
      <c r="Q5" s="14">
        <v>71</v>
      </c>
      <c r="R5" s="14">
        <v>71</v>
      </c>
      <c r="S5" s="14">
        <v>82</v>
      </c>
      <c r="T5" s="24">
        <v>92</v>
      </c>
      <c r="U5" s="24">
        <v>95</v>
      </c>
      <c r="V5" s="24">
        <v>99</v>
      </c>
      <c r="W5" s="33">
        <v>109</v>
      </c>
      <c r="X5" s="24">
        <f>97+17</f>
        <v>114</v>
      </c>
      <c r="Y5" s="14">
        <f>101+30</f>
        <v>131</v>
      </c>
      <c r="Z5" s="14">
        <f>108+37</f>
        <v>145</v>
      </c>
      <c r="AA5" s="14">
        <f>114+43</f>
        <v>157</v>
      </c>
      <c r="AB5" s="14">
        <f>122+59</f>
        <v>181</v>
      </c>
      <c r="AC5" s="14">
        <f>123+69</f>
        <v>192</v>
      </c>
      <c r="AD5" s="1">
        <f>122+62</f>
        <v>184</v>
      </c>
      <c r="AE5" s="1">
        <f>129+76</f>
        <v>205</v>
      </c>
    </row>
    <row r="6" spans="1:31" x14ac:dyDescent="0.35">
      <c r="A6" s="7" t="s">
        <v>0</v>
      </c>
      <c r="B6" s="14">
        <v>361</v>
      </c>
      <c r="C6" s="24">
        <v>355</v>
      </c>
      <c r="D6" s="24">
        <v>366</v>
      </c>
      <c r="E6" s="14">
        <v>312</v>
      </c>
      <c r="F6" s="14">
        <v>311</v>
      </c>
      <c r="G6" s="51">
        <v>326</v>
      </c>
      <c r="H6" s="14">
        <v>295</v>
      </c>
      <c r="I6" s="24">
        <v>275</v>
      </c>
      <c r="J6" s="24">
        <v>306</v>
      </c>
      <c r="K6" s="24">
        <v>343</v>
      </c>
      <c r="L6" s="47">
        <v>388</v>
      </c>
      <c r="M6" s="24">
        <v>412</v>
      </c>
      <c r="N6" s="24">
        <v>346</v>
      </c>
      <c r="O6" s="14">
        <v>383</v>
      </c>
      <c r="P6" s="14">
        <v>434</v>
      </c>
      <c r="Q6" s="14">
        <v>434</v>
      </c>
      <c r="R6" s="14">
        <v>434</v>
      </c>
      <c r="S6" s="14">
        <v>467</v>
      </c>
      <c r="T6" s="24">
        <v>458</v>
      </c>
      <c r="U6" s="24">
        <v>501</v>
      </c>
      <c r="V6" s="24">
        <v>506</v>
      </c>
      <c r="W6" s="33">
        <v>521</v>
      </c>
      <c r="X6" s="24">
        <v>556</v>
      </c>
      <c r="Y6" s="14">
        <v>581</v>
      </c>
      <c r="Z6" s="14">
        <v>573</v>
      </c>
      <c r="AA6" s="14">
        <v>620</v>
      </c>
      <c r="AB6" s="14">
        <v>680</v>
      </c>
      <c r="AC6" s="14">
        <v>706</v>
      </c>
      <c r="AD6" s="1">
        <v>700</v>
      </c>
      <c r="AE6" s="1">
        <v>730</v>
      </c>
    </row>
    <row r="7" spans="1:31" x14ac:dyDescent="0.35">
      <c r="A7" s="8" t="s">
        <v>1</v>
      </c>
      <c r="B7" s="17">
        <v>2189</v>
      </c>
      <c r="C7" s="27">
        <v>2114</v>
      </c>
      <c r="D7" s="27">
        <v>2117</v>
      </c>
      <c r="E7" s="17">
        <v>1986</v>
      </c>
      <c r="F7" s="17">
        <v>1974</v>
      </c>
      <c r="G7" s="53">
        <v>1853</v>
      </c>
      <c r="H7" s="17">
        <v>1760</v>
      </c>
      <c r="I7" s="27">
        <v>1822</v>
      </c>
      <c r="J7" s="27">
        <v>1815</v>
      </c>
      <c r="K7" s="27">
        <v>1857</v>
      </c>
      <c r="L7" s="49" t="s">
        <v>89</v>
      </c>
      <c r="M7" s="27">
        <v>1872</v>
      </c>
      <c r="N7" s="27">
        <v>1708</v>
      </c>
      <c r="O7" s="17">
        <v>1702</v>
      </c>
      <c r="P7" s="17">
        <v>1609</v>
      </c>
      <c r="Q7" s="17">
        <v>1609</v>
      </c>
      <c r="R7" s="17">
        <v>1609</v>
      </c>
      <c r="S7" s="17">
        <v>1682</v>
      </c>
      <c r="T7" s="27">
        <v>1601</v>
      </c>
      <c r="U7" s="27">
        <v>1673</v>
      </c>
      <c r="V7" s="27">
        <v>1620</v>
      </c>
      <c r="W7" s="34">
        <v>1567</v>
      </c>
      <c r="X7" s="27">
        <v>1465</v>
      </c>
      <c r="Y7" s="17">
        <v>1651</v>
      </c>
      <c r="Z7" s="17">
        <v>1527</v>
      </c>
      <c r="AA7" s="17">
        <v>1543</v>
      </c>
      <c r="AB7" s="17">
        <v>1533</v>
      </c>
      <c r="AC7" s="17">
        <v>1367</v>
      </c>
      <c r="AD7" s="4">
        <v>1168</v>
      </c>
      <c r="AE7" s="4">
        <v>1036</v>
      </c>
    </row>
    <row r="8" spans="1:31" x14ac:dyDescent="0.35">
      <c r="A8" s="7" t="s">
        <v>19</v>
      </c>
      <c r="B8" s="14">
        <v>613</v>
      </c>
      <c r="C8" s="24">
        <v>577</v>
      </c>
      <c r="D8" s="24">
        <v>594</v>
      </c>
      <c r="E8" s="14">
        <v>559</v>
      </c>
      <c r="F8" s="14">
        <v>559</v>
      </c>
      <c r="G8" s="51">
        <v>526</v>
      </c>
      <c r="H8" s="16">
        <v>507</v>
      </c>
      <c r="I8" s="24">
        <v>525</v>
      </c>
      <c r="J8" s="24">
        <v>508</v>
      </c>
      <c r="K8" s="24">
        <v>507</v>
      </c>
      <c r="L8" s="47">
        <v>540</v>
      </c>
      <c r="M8" s="24">
        <v>525</v>
      </c>
      <c r="N8" s="24">
        <v>501</v>
      </c>
      <c r="O8" s="14">
        <v>499</v>
      </c>
      <c r="P8" s="14">
        <v>500</v>
      </c>
      <c r="Q8" s="14">
        <v>494</v>
      </c>
      <c r="R8" s="14">
        <v>502</v>
      </c>
      <c r="S8" s="14">
        <v>526</v>
      </c>
      <c r="T8" s="24">
        <v>513</v>
      </c>
      <c r="U8" s="24">
        <v>520</v>
      </c>
      <c r="V8" s="24">
        <v>528</v>
      </c>
      <c r="W8" s="33">
        <v>523</v>
      </c>
      <c r="X8" s="24">
        <v>502</v>
      </c>
      <c r="Y8" s="14">
        <v>540</v>
      </c>
      <c r="Z8" s="14">
        <v>512</v>
      </c>
      <c r="AA8" s="14">
        <v>536</v>
      </c>
      <c r="AB8" s="14">
        <v>544</v>
      </c>
      <c r="AC8" s="14">
        <v>530</v>
      </c>
      <c r="AD8" s="1">
        <v>500</v>
      </c>
      <c r="AE8" s="1">
        <v>489</v>
      </c>
    </row>
    <row r="9" spans="1:31" x14ac:dyDescent="0.35">
      <c r="A9" s="8" t="s">
        <v>20</v>
      </c>
      <c r="B9" s="15">
        <v>28</v>
      </c>
      <c r="C9" s="25">
        <v>28</v>
      </c>
      <c r="D9" s="25">
        <v>31</v>
      </c>
      <c r="E9" s="15">
        <v>31</v>
      </c>
      <c r="F9" s="15">
        <v>31</v>
      </c>
      <c r="G9" s="53">
        <v>31</v>
      </c>
      <c r="H9" s="17">
        <v>31</v>
      </c>
      <c r="I9" s="25">
        <v>35</v>
      </c>
      <c r="J9" s="25">
        <v>34</v>
      </c>
      <c r="K9" s="25">
        <v>33</v>
      </c>
      <c r="L9" s="49">
        <v>34</v>
      </c>
      <c r="M9" s="25">
        <v>34</v>
      </c>
      <c r="N9" s="25">
        <v>35</v>
      </c>
      <c r="O9" s="15">
        <v>36</v>
      </c>
      <c r="P9" s="15">
        <v>35</v>
      </c>
      <c r="Q9" s="15">
        <v>35</v>
      </c>
      <c r="R9" s="15">
        <v>37</v>
      </c>
      <c r="S9" s="15">
        <v>39</v>
      </c>
      <c r="T9" s="25">
        <v>41</v>
      </c>
      <c r="U9" s="25">
        <v>41</v>
      </c>
      <c r="V9" s="25">
        <v>43</v>
      </c>
      <c r="W9" s="34">
        <v>45</v>
      </c>
      <c r="X9" s="25">
        <v>45</v>
      </c>
      <c r="Y9" s="17">
        <v>48</v>
      </c>
      <c r="Z9" s="17">
        <v>45</v>
      </c>
      <c r="AA9" s="17">
        <v>54</v>
      </c>
      <c r="AB9" s="15">
        <v>86</v>
      </c>
      <c r="AC9" s="15">
        <v>84</v>
      </c>
      <c r="AD9" s="3">
        <v>81</v>
      </c>
      <c r="AE9" s="3">
        <v>78</v>
      </c>
    </row>
    <row r="10" spans="1:31" ht="15" thickBot="1" x14ac:dyDescent="0.4">
      <c r="A10" s="9" t="s">
        <v>21</v>
      </c>
      <c r="B10" s="18">
        <v>3225</v>
      </c>
      <c r="C10" s="28">
        <v>3109</v>
      </c>
      <c r="D10" s="28">
        <v>3144</v>
      </c>
      <c r="E10" s="18">
        <v>2923</v>
      </c>
      <c r="F10" s="18">
        <v>2909</v>
      </c>
      <c r="G10" s="54">
        <v>2771</v>
      </c>
      <c r="H10" s="18">
        <v>2628</v>
      </c>
      <c r="I10" s="28">
        <v>2689</v>
      </c>
      <c r="J10" s="28">
        <v>2699</v>
      </c>
      <c r="K10" s="28">
        <v>2776</v>
      </c>
      <c r="L10" s="50" t="s">
        <v>90</v>
      </c>
      <c r="M10" s="28">
        <v>2637</v>
      </c>
      <c r="N10" s="18">
        <v>2676</v>
      </c>
      <c r="O10" s="18">
        <v>2646</v>
      </c>
      <c r="P10" s="18">
        <v>2644</v>
      </c>
      <c r="Q10" s="18">
        <v>2653</v>
      </c>
      <c r="R10" s="18">
        <v>2796</v>
      </c>
      <c r="S10" s="28">
        <v>2704</v>
      </c>
      <c r="T10" s="28">
        <v>2830</v>
      </c>
      <c r="U10" s="28">
        <v>2796</v>
      </c>
      <c r="V10" s="35">
        <v>2765</v>
      </c>
      <c r="W10" s="28">
        <v>2682</v>
      </c>
      <c r="X10" s="18">
        <v>2952</v>
      </c>
      <c r="Y10" s="18">
        <v>2802</v>
      </c>
      <c r="Z10" s="18">
        <v>2909</v>
      </c>
      <c r="AA10" s="18">
        <v>3025</v>
      </c>
      <c r="AB10" s="18">
        <v>2878</v>
      </c>
      <c r="AC10" s="10">
        <v>2633</v>
      </c>
      <c r="AD10" s="10">
        <v>2538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"/>
  <sheetViews>
    <sheetView workbookViewId="0">
      <selection activeCell="B2" sqref="B2:B10"/>
    </sheetView>
  </sheetViews>
  <sheetFormatPr defaultRowHeight="14.5" x14ac:dyDescent="0.35"/>
  <cols>
    <col min="1" max="1" width="42.7265625" bestFit="1" customWidth="1"/>
    <col min="2" max="3" width="5.36328125" bestFit="1" customWidth="1"/>
    <col min="4" max="4" width="8" customWidth="1"/>
    <col min="5" max="5" width="7.6328125" customWidth="1"/>
    <col min="6" max="6" width="6.54296875" customWidth="1"/>
    <col min="7" max="7" width="5.81640625" bestFit="1" customWidth="1"/>
    <col min="8" max="8" width="7.26953125" customWidth="1"/>
    <col min="9" max="9" width="5.81640625" bestFit="1" customWidth="1"/>
    <col min="10" max="10" width="8.26953125" customWidth="1"/>
    <col min="11" max="11" width="5.81640625" bestFit="1" customWidth="1"/>
    <col min="12" max="12" width="10.08984375" customWidth="1"/>
    <col min="13" max="13" width="5.81640625" bestFit="1" customWidth="1"/>
    <col min="14" max="14" width="5.36328125" bestFit="1" customWidth="1"/>
    <col min="15" max="15" width="10.26953125" customWidth="1"/>
    <col min="16" max="16" width="10.81640625" customWidth="1"/>
    <col min="17" max="17" width="10.26953125" customWidth="1"/>
    <col min="18" max="18" width="7.7265625" customWidth="1"/>
    <col min="19" max="19" width="7.81640625" customWidth="1"/>
    <col min="20" max="20" width="8.54296875" customWidth="1"/>
    <col min="21" max="21" width="9.453125" customWidth="1"/>
    <col min="22" max="22" width="9.7265625" customWidth="1"/>
    <col min="23" max="23" width="8" customWidth="1"/>
    <col min="24" max="24" width="9.7265625" customWidth="1"/>
    <col min="25" max="25" width="9.54296875" customWidth="1"/>
    <col min="26" max="27" width="8.81640625" customWidth="1"/>
    <col min="28" max="28" width="9.26953125" customWidth="1"/>
  </cols>
  <sheetData>
    <row r="1" spans="1:30" ht="15" thickBot="1" x14ac:dyDescent="0.4"/>
    <row r="2" spans="1:30" x14ac:dyDescent="0.35">
      <c r="A2" s="5" t="s">
        <v>10</v>
      </c>
      <c r="B2" s="46" t="s">
        <v>111</v>
      </c>
      <c r="C2" s="46" t="s">
        <v>110</v>
      </c>
      <c r="D2" s="13" t="s">
        <v>108</v>
      </c>
      <c r="E2" s="13" t="s">
        <v>105</v>
      </c>
      <c r="F2" s="13" t="s">
        <v>102</v>
      </c>
      <c r="G2" s="46" t="s">
        <v>97</v>
      </c>
      <c r="H2" s="13" t="s">
        <v>92</v>
      </c>
      <c r="I2" s="13" t="s">
        <v>85</v>
      </c>
      <c r="J2" s="13" t="s">
        <v>81</v>
      </c>
      <c r="K2" s="13" t="s">
        <v>78</v>
      </c>
      <c r="L2" s="13" t="s">
        <v>73</v>
      </c>
      <c r="M2" s="13" t="s">
        <v>70</v>
      </c>
      <c r="N2" s="13" t="s">
        <v>65</v>
      </c>
      <c r="O2" s="13" t="s">
        <v>60</v>
      </c>
      <c r="P2" s="13" t="s">
        <v>55</v>
      </c>
      <c r="Q2" s="13" t="s">
        <v>49</v>
      </c>
      <c r="R2" s="13" t="s">
        <v>47</v>
      </c>
      <c r="S2" s="13" t="s">
        <v>44</v>
      </c>
      <c r="T2" s="13" t="s">
        <v>42</v>
      </c>
      <c r="U2" s="13" t="s">
        <v>41</v>
      </c>
      <c r="V2" s="13" t="s">
        <v>34</v>
      </c>
      <c r="W2" s="13" t="s">
        <v>29</v>
      </c>
      <c r="X2" s="13" t="s">
        <v>26</v>
      </c>
      <c r="Y2" s="13" t="s">
        <v>25</v>
      </c>
      <c r="Z2" s="13" t="s">
        <v>22</v>
      </c>
      <c r="AA2" s="13" t="s">
        <v>15</v>
      </c>
      <c r="AB2" s="13" t="s">
        <v>14</v>
      </c>
      <c r="AC2" s="6" t="s">
        <v>12</v>
      </c>
      <c r="AD2" s="6" t="s">
        <v>4</v>
      </c>
    </row>
    <row r="3" spans="1:30" x14ac:dyDescent="0.35">
      <c r="A3" s="7" t="s">
        <v>8</v>
      </c>
      <c r="B3" s="37">
        <v>3.1970000000000001</v>
      </c>
      <c r="C3" s="37">
        <v>3.081</v>
      </c>
      <c r="D3" s="14">
        <v>3.1139999999999999</v>
      </c>
      <c r="E3" s="14">
        <v>2.8919999999999999</v>
      </c>
      <c r="F3" s="55">
        <v>2.74</v>
      </c>
      <c r="G3" s="14">
        <v>2.597</v>
      </c>
      <c r="H3" s="42" t="s">
        <v>93</v>
      </c>
      <c r="I3" s="24">
        <v>2.6640000000000001</v>
      </c>
      <c r="J3" s="42" t="s">
        <v>82</v>
      </c>
      <c r="K3" s="24">
        <v>2.9009999999999998</v>
      </c>
      <c r="L3" s="47" t="s">
        <v>74</v>
      </c>
      <c r="M3" s="24">
        <v>2.6030000000000002</v>
      </c>
      <c r="N3" s="42" t="s">
        <v>66</v>
      </c>
      <c r="O3" s="42" t="s">
        <v>61</v>
      </c>
      <c r="P3" s="42" t="s">
        <v>56</v>
      </c>
      <c r="Q3" s="42" t="s">
        <v>50</v>
      </c>
      <c r="R3" s="24">
        <v>2.7570000000000001</v>
      </c>
      <c r="S3" s="24">
        <v>2.6629999999999998</v>
      </c>
      <c r="T3" s="37">
        <v>2.79</v>
      </c>
      <c r="U3" s="24">
        <v>2.754</v>
      </c>
      <c r="V3" s="30" t="s">
        <v>35</v>
      </c>
      <c r="W3" s="24">
        <v>2.637</v>
      </c>
      <c r="X3" s="14">
        <v>2.9039999999999999</v>
      </c>
      <c r="Y3" s="14">
        <v>2.7570000000000001</v>
      </c>
      <c r="Z3" s="14">
        <v>2.8559999999999999</v>
      </c>
      <c r="AA3" s="19">
        <v>2.9380000000000002</v>
      </c>
      <c r="AB3" s="19">
        <v>2.794</v>
      </c>
      <c r="AC3" s="1">
        <v>2.5529999999999999</v>
      </c>
      <c r="AD3" s="1">
        <v>2.4609999999999999</v>
      </c>
    </row>
    <row r="4" spans="1:30" x14ac:dyDescent="0.35">
      <c r="A4" s="8" t="s">
        <v>23</v>
      </c>
      <c r="B4" s="60">
        <v>2.5830000000000002</v>
      </c>
      <c r="C4" s="60">
        <v>2.504</v>
      </c>
      <c r="D4" s="59">
        <v>2.52</v>
      </c>
      <c r="E4" s="58">
        <v>2.3340000000000001</v>
      </c>
      <c r="F4" s="43" t="s">
        <v>103</v>
      </c>
      <c r="G4" s="43" t="s">
        <v>99</v>
      </c>
      <c r="H4" s="43" t="s">
        <v>94</v>
      </c>
      <c r="I4" s="39">
        <v>2.1560000000000001</v>
      </c>
      <c r="J4" s="43" t="s">
        <v>83</v>
      </c>
      <c r="K4" s="39">
        <v>2.3610000000000002</v>
      </c>
      <c r="L4" s="48" t="s">
        <v>75</v>
      </c>
      <c r="M4" s="39">
        <v>2.1019999999999999</v>
      </c>
      <c r="N4" s="43" t="s">
        <v>67</v>
      </c>
      <c r="O4" s="43" t="s">
        <v>62</v>
      </c>
      <c r="P4" s="43" t="s">
        <v>57</v>
      </c>
      <c r="Q4" s="43" t="s">
        <v>51</v>
      </c>
      <c r="R4" s="39">
        <v>2.2309999999999999</v>
      </c>
      <c r="S4" s="39">
        <v>2.1509999999999998</v>
      </c>
      <c r="T4" s="25">
        <v>2.2690000000000001</v>
      </c>
      <c r="U4" s="25">
        <v>2.226</v>
      </c>
      <c r="V4" s="31" t="s">
        <v>36</v>
      </c>
      <c r="W4" s="25">
        <v>2.1349999999999998</v>
      </c>
      <c r="X4" s="23">
        <v>2.3639999999999999</v>
      </c>
      <c r="Y4" s="23">
        <v>2.2450000000000001</v>
      </c>
      <c r="Z4" s="15">
        <v>2.3199999999999998</v>
      </c>
      <c r="AA4" s="21">
        <v>2.3940000000000001</v>
      </c>
      <c r="AB4" s="21">
        <v>2.2639999999999998</v>
      </c>
      <c r="AC4" s="3">
        <v>2.052</v>
      </c>
      <c r="AD4" s="3">
        <v>1.9710000000000001</v>
      </c>
    </row>
    <row r="5" spans="1:30" x14ac:dyDescent="0.35">
      <c r="A5" s="7" t="s">
        <v>32</v>
      </c>
      <c r="B5" s="14">
        <v>34</v>
      </c>
      <c r="C5" s="61">
        <v>35</v>
      </c>
      <c r="D5" s="14">
        <v>36</v>
      </c>
      <c r="E5" s="14">
        <v>35</v>
      </c>
      <c r="F5" s="56">
        <v>36</v>
      </c>
      <c r="G5" s="14">
        <v>35</v>
      </c>
      <c r="H5" s="42">
        <v>32</v>
      </c>
      <c r="I5" s="24">
        <v>35</v>
      </c>
      <c r="J5" s="42">
        <v>35</v>
      </c>
      <c r="K5" s="24">
        <v>36</v>
      </c>
      <c r="L5" s="47">
        <v>34</v>
      </c>
      <c r="M5" s="24">
        <v>48</v>
      </c>
      <c r="N5" s="42">
        <v>56</v>
      </c>
      <c r="O5" s="42">
        <v>71</v>
      </c>
      <c r="P5" s="42">
        <v>71</v>
      </c>
      <c r="Q5" s="42">
        <v>71</v>
      </c>
      <c r="R5" s="24">
        <v>82</v>
      </c>
      <c r="S5" s="24">
        <v>92</v>
      </c>
      <c r="T5" s="24">
        <v>95</v>
      </c>
      <c r="U5" s="24">
        <v>99</v>
      </c>
      <c r="V5" s="30" t="s">
        <v>37</v>
      </c>
      <c r="W5" s="24">
        <f>97+17</f>
        <v>114</v>
      </c>
      <c r="X5" s="14">
        <f>101+30</f>
        <v>131</v>
      </c>
      <c r="Y5" s="14">
        <f>108+37</f>
        <v>145</v>
      </c>
      <c r="Z5" s="14">
        <f>114+43</f>
        <v>157</v>
      </c>
      <c r="AA5" s="14">
        <f>122+59</f>
        <v>181</v>
      </c>
      <c r="AB5" s="14">
        <f>123+69</f>
        <v>192</v>
      </c>
      <c r="AC5" s="1">
        <f>122+62</f>
        <v>184</v>
      </c>
      <c r="AD5" s="1">
        <f>129+76</f>
        <v>205</v>
      </c>
    </row>
    <row r="6" spans="1:30" x14ac:dyDescent="0.35">
      <c r="A6" s="7" t="s">
        <v>5</v>
      </c>
      <c r="B6" s="14">
        <v>361</v>
      </c>
      <c r="C6" s="61">
        <v>355</v>
      </c>
      <c r="D6" s="14">
        <v>366</v>
      </c>
      <c r="E6" s="14">
        <v>312</v>
      </c>
      <c r="F6" s="56">
        <v>326</v>
      </c>
      <c r="G6" s="14">
        <v>295</v>
      </c>
      <c r="H6" s="42">
        <v>275</v>
      </c>
      <c r="I6" s="24">
        <v>306</v>
      </c>
      <c r="J6" s="42">
        <v>343</v>
      </c>
      <c r="K6" s="24">
        <v>388</v>
      </c>
      <c r="L6" s="47">
        <v>412</v>
      </c>
      <c r="M6" s="24">
        <v>346</v>
      </c>
      <c r="N6" s="42">
        <v>383</v>
      </c>
      <c r="O6" s="42">
        <v>434</v>
      </c>
      <c r="P6" s="42">
        <v>434</v>
      </c>
      <c r="Q6" s="42">
        <v>434</v>
      </c>
      <c r="R6" s="24">
        <v>467</v>
      </c>
      <c r="S6" s="24">
        <v>458</v>
      </c>
      <c r="T6" s="24">
        <v>501</v>
      </c>
      <c r="U6" s="24">
        <v>506</v>
      </c>
      <c r="V6" s="30">
        <v>521</v>
      </c>
      <c r="W6" s="24">
        <v>556</v>
      </c>
      <c r="X6" s="14">
        <v>581</v>
      </c>
      <c r="Y6" s="14">
        <v>573</v>
      </c>
      <c r="Z6" s="14">
        <v>620</v>
      </c>
      <c r="AA6" s="14">
        <v>680</v>
      </c>
      <c r="AB6" s="14">
        <v>706</v>
      </c>
      <c r="AC6" s="1">
        <v>700</v>
      </c>
      <c r="AD6" s="1">
        <v>730</v>
      </c>
    </row>
    <row r="7" spans="1:30" x14ac:dyDescent="0.35">
      <c r="A7" s="8" t="s">
        <v>6</v>
      </c>
      <c r="B7" s="36">
        <v>2.1890000000000001</v>
      </c>
      <c r="C7" s="36">
        <v>2.1139999999999999</v>
      </c>
      <c r="D7" s="15">
        <v>2.117</v>
      </c>
      <c r="E7" s="15">
        <v>1.986</v>
      </c>
      <c r="F7" s="44" t="s">
        <v>104</v>
      </c>
      <c r="G7" s="44" t="s">
        <v>100</v>
      </c>
      <c r="H7" s="44" t="s">
        <v>95</v>
      </c>
      <c r="I7" s="25">
        <v>1.8149999999999999</v>
      </c>
      <c r="J7" s="44">
        <v>1857</v>
      </c>
      <c r="K7" s="25">
        <v>1.9370000000000001</v>
      </c>
      <c r="L7" s="49" t="s">
        <v>76</v>
      </c>
      <c r="M7" s="25">
        <v>1.708</v>
      </c>
      <c r="N7" s="44" t="s">
        <v>68</v>
      </c>
      <c r="O7" s="44" t="s">
        <v>52</v>
      </c>
      <c r="P7" s="44" t="s">
        <v>52</v>
      </c>
      <c r="Q7" s="44" t="s">
        <v>52</v>
      </c>
      <c r="R7" s="25">
        <v>1.6819999999999999</v>
      </c>
      <c r="S7" s="25">
        <v>1.601</v>
      </c>
      <c r="T7" s="25">
        <v>1.673</v>
      </c>
      <c r="U7" s="36">
        <v>1.62</v>
      </c>
      <c r="V7" s="31" t="s">
        <v>38</v>
      </c>
      <c r="W7" s="25">
        <v>1.4650000000000001</v>
      </c>
      <c r="X7" s="15">
        <v>1.651</v>
      </c>
      <c r="Y7" s="15">
        <v>1.5269999999999999</v>
      </c>
      <c r="Z7" s="15">
        <v>1.5429999999999999</v>
      </c>
      <c r="AA7" s="21">
        <v>1.5329999999999999</v>
      </c>
      <c r="AB7" s="21">
        <v>1.367</v>
      </c>
      <c r="AC7" s="3">
        <v>1.1679999999999999</v>
      </c>
      <c r="AD7" s="3">
        <v>1.036</v>
      </c>
    </row>
    <row r="8" spans="1:30" x14ac:dyDescent="0.35">
      <c r="A8" s="7" t="s">
        <v>7</v>
      </c>
      <c r="B8" s="14">
        <v>613</v>
      </c>
      <c r="C8" s="61">
        <v>577</v>
      </c>
      <c r="D8" s="14">
        <v>594</v>
      </c>
      <c r="E8" s="14">
        <v>559</v>
      </c>
      <c r="F8" s="56">
        <v>526</v>
      </c>
      <c r="G8" s="14">
        <v>507</v>
      </c>
      <c r="H8" s="42">
        <v>525</v>
      </c>
      <c r="I8" s="24">
        <v>508</v>
      </c>
      <c r="J8" s="42">
        <v>507</v>
      </c>
      <c r="K8" s="24">
        <v>540</v>
      </c>
      <c r="L8" s="47">
        <v>525</v>
      </c>
      <c r="M8" s="24">
        <v>501</v>
      </c>
      <c r="N8" s="42">
        <v>499</v>
      </c>
      <c r="O8" s="42">
        <v>500</v>
      </c>
      <c r="P8" s="42">
        <v>494</v>
      </c>
      <c r="Q8" s="42">
        <v>502</v>
      </c>
      <c r="R8" s="24">
        <v>526</v>
      </c>
      <c r="S8" s="24">
        <v>513</v>
      </c>
      <c r="T8" s="24">
        <v>520</v>
      </c>
      <c r="U8" s="24">
        <v>528</v>
      </c>
      <c r="V8" s="30">
        <v>523</v>
      </c>
      <c r="W8" s="24">
        <v>502</v>
      </c>
      <c r="X8" s="14">
        <v>540</v>
      </c>
      <c r="Y8" s="14">
        <v>512</v>
      </c>
      <c r="Z8" s="14">
        <v>536</v>
      </c>
      <c r="AA8" s="14">
        <v>544</v>
      </c>
      <c r="AB8" s="14">
        <v>530</v>
      </c>
      <c r="AC8" s="1">
        <v>500</v>
      </c>
      <c r="AD8" s="1">
        <v>489</v>
      </c>
    </row>
    <row r="9" spans="1:30" x14ac:dyDescent="0.35">
      <c r="A9" s="8" t="s">
        <v>9</v>
      </c>
      <c r="B9" s="15">
        <v>28</v>
      </c>
      <c r="C9" s="62">
        <v>28</v>
      </c>
      <c r="D9" s="15">
        <v>31</v>
      </c>
      <c r="E9" s="15">
        <v>31</v>
      </c>
      <c r="F9" s="57">
        <v>31</v>
      </c>
      <c r="G9" s="15">
        <v>31</v>
      </c>
      <c r="H9" s="44">
        <v>35</v>
      </c>
      <c r="I9" s="25">
        <v>34</v>
      </c>
      <c r="J9" s="44">
        <v>33</v>
      </c>
      <c r="K9" s="25">
        <v>34</v>
      </c>
      <c r="L9" s="49">
        <v>34</v>
      </c>
      <c r="M9" s="25">
        <v>35</v>
      </c>
      <c r="N9" s="44">
        <v>36</v>
      </c>
      <c r="O9" s="44">
        <v>35</v>
      </c>
      <c r="P9" s="44">
        <v>35</v>
      </c>
      <c r="Q9" s="44">
        <v>37</v>
      </c>
      <c r="R9" s="25">
        <v>39</v>
      </c>
      <c r="S9" s="25">
        <v>41</v>
      </c>
      <c r="T9" s="25">
        <v>41</v>
      </c>
      <c r="U9" s="25">
        <v>43</v>
      </c>
      <c r="V9" s="31">
        <v>45</v>
      </c>
      <c r="W9" s="25">
        <v>45</v>
      </c>
      <c r="X9" s="15">
        <v>48</v>
      </c>
      <c r="Y9" s="15">
        <v>45</v>
      </c>
      <c r="Z9" s="15">
        <v>54</v>
      </c>
      <c r="AA9" s="15">
        <v>86</v>
      </c>
      <c r="AB9" s="15">
        <v>84</v>
      </c>
      <c r="AC9" s="3">
        <v>81</v>
      </c>
      <c r="AD9" s="3">
        <v>78</v>
      </c>
    </row>
    <row r="10" spans="1:30" ht="15" thickBot="1" x14ac:dyDescent="0.4">
      <c r="A10" s="9" t="s">
        <v>21</v>
      </c>
      <c r="B10" s="38">
        <v>3.2250000000000001</v>
      </c>
      <c r="C10" s="38">
        <v>3.109</v>
      </c>
      <c r="D10" s="22">
        <v>3.1440000000000001</v>
      </c>
      <c r="E10" s="22">
        <v>2.923</v>
      </c>
      <c r="F10" s="22">
        <v>2.7709999999999999</v>
      </c>
      <c r="G10" s="22">
        <v>2.6280000000000001</v>
      </c>
      <c r="H10" s="45" t="s">
        <v>96</v>
      </c>
      <c r="I10" s="29">
        <v>2.6989999999999998</v>
      </c>
      <c r="J10" s="45" t="s">
        <v>84</v>
      </c>
      <c r="K10" s="29">
        <v>2.9350000000000001</v>
      </c>
      <c r="L10" s="50" t="s">
        <v>77</v>
      </c>
      <c r="M10" s="29">
        <v>2.637</v>
      </c>
      <c r="N10" s="45" t="s">
        <v>69</v>
      </c>
      <c r="O10" s="45" t="s">
        <v>63</v>
      </c>
      <c r="P10" s="45" t="s">
        <v>58</v>
      </c>
      <c r="Q10" s="45" t="s">
        <v>53</v>
      </c>
      <c r="R10" s="29">
        <v>2.7959999999999998</v>
      </c>
      <c r="S10" s="29">
        <v>2.7040000000000002</v>
      </c>
      <c r="T10" s="38">
        <v>2.83</v>
      </c>
      <c r="U10" s="29">
        <v>2.7959999999999998</v>
      </c>
      <c r="V10" s="32" t="s">
        <v>39</v>
      </c>
      <c r="W10" s="29">
        <v>2.6819999999999999</v>
      </c>
      <c r="X10" s="22">
        <v>2.952</v>
      </c>
      <c r="Y10" s="22">
        <v>2.802</v>
      </c>
      <c r="Z10" s="22">
        <v>2.9089999999999998</v>
      </c>
      <c r="AA10" s="20">
        <v>3.0249999999999999</v>
      </c>
      <c r="AB10" s="20">
        <v>2.8780000000000001</v>
      </c>
      <c r="AC10" s="11">
        <v>2.633</v>
      </c>
      <c r="AD10" s="11">
        <v>2.5379999999999998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b19beb-41a7-4bc9-b1b9-4be84fd6404c">
      <Terms xmlns="http://schemas.microsoft.com/office/infopath/2007/PartnerControls"/>
    </lcf76f155ced4ddcb4097134ff3c332f>
    <TaxCatchAll xmlns="546a6912-f7e1-4fb4-88b9-f14ff26514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77C495EE35E5540A6FAC44C7B3FD402" ma:contentTypeVersion="19" ma:contentTypeDescription="Crie um novo documento." ma:contentTypeScope="" ma:versionID="b4e27fc233283380e1544ed07d306d1e">
  <xsd:schema xmlns:xsd="http://www.w3.org/2001/XMLSchema" xmlns:xs="http://www.w3.org/2001/XMLSchema" xmlns:p="http://schemas.microsoft.com/office/2006/metadata/properties" xmlns:ns2="7eb19beb-41a7-4bc9-b1b9-4be84fd6404c" xmlns:ns3="546a6912-f7e1-4fb4-88b9-f14ff26514f5" targetNamespace="http://schemas.microsoft.com/office/2006/metadata/properties" ma:root="true" ma:fieldsID="433ccf7f09c68bf395d3b7de2bf53825" ns2:_="" ns3:_="">
    <xsd:import namespace="7eb19beb-41a7-4bc9-b1b9-4be84fd6404c"/>
    <xsd:import namespace="546a6912-f7e1-4fb4-88b9-f14ff26514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b19beb-41a7-4bc9-b1b9-4be84fd640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566a8fd-94ed-4d49-8999-3a54f140f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6a6912-f7e1-4fb4-88b9-f14ff26514f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7189b0-40f8-44a1-87ad-b47883533941}" ma:internalName="TaxCatchAll" ma:showField="CatchAllData" ma:web="546a6912-f7e1-4fb4-88b9-f14ff26514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45408BC-37D6-4CEE-A874-6DC8DC3F99B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231BA6-CA92-4C63-A33D-E1AFF0E52938}">
  <ds:schemaRefs>
    <ds:schemaRef ds:uri="http://schemas.microsoft.com/office/2006/documentManagement/types"/>
    <ds:schemaRef ds:uri="http://schemas.microsoft.com/office/infopath/2007/PartnerControls"/>
    <ds:schemaRef ds:uri="546a6912-f7e1-4fb4-88b9-f14ff26514f5"/>
    <ds:schemaRef ds:uri="http://www.w3.org/XML/1998/namespace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7eb19beb-41a7-4bc9-b1b9-4be84fd6404c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57E93A0-B773-417F-8D19-E22A4452D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b19beb-41a7-4bc9-b1b9-4be84fd6404c"/>
    <ds:schemaRef ds:uri="546a6912-f7e1-4fb4-88b9-f14ff26514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e61996e-cafd-4c9a-8a94-2dc1b82131ae}" enabled="1" method="Standard" siteId="{5b6f6241-9a57-4be4-8e50-1dfa72e79a5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Port</vt:lpstr>
      <vt:lpstr>Ing</vt:lpstr>
    </vt:vector>
  </TitlesOfParts>
  <Company>Petrobras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Vereza Caldas</dc:creator>
  <cp:lastModifiedBy>Rodrigo Vereza Caldas</cp:lastModifiedBy>
  <dcterms:created xsi:type="dcterms:W3CDTF">2019-05-09T17:25:56Z</dcterms:created>
  <dcterms:modified xsi:type="dcterms:W3CDTF">2026-05-04T12:11:59Z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61996e-cafd-4c9a-8a94-2dc1b82131ae_Enabled">
    <vt:lpwstr>true</vt:lpwstr>
  </property>
  <property fmtid="{D5CDD505-2E9C-101B-9397-08002B2CF9AE}" pid="3" name="MSIP_Label_8e61996e-cafd-4c9a-8a94-2dc1b82131ae_SetDate">
    <vt:lpwstr>2020-10-01T12:20:30Z</vt:lpwstr>
  </property>
  <property fmtid="{D5CDD505-2E9C-101B-9397-08002B2CF9AE}" pid="4" name="MSIP_Label_8e61996e-cafd-4c9a-8a94-2dc1b82131ae_Method">
    <vt:lpwstr>Standard</vt:lpwstr>
  </property>
  <property fmtid="{D5CDD505-2E9C-101B-9397-08002B2CF9AE}" pid="5" name="MSIP_Label_8e61996e-cafd-4c9a-8a94-2dc1b82131ae_Name">
    <vt:lpwstr>NP-1</vt:lpwstr>
  </property>
  <property fmtid="{D5CDD505-2E9C-101B-9397-08002B2CF9AE}" pid="6" name="MSIP_Label_8e61996e-cafd-4c9a-8a94-2dc1b82131ae_SiteId">
    <vt:lpwstr>5b6f6241-9a57-4be4-8e50-1dfa72e79a57</vt:lpwstr>
  </property>
  <property fmtid="{D5CDD505-2E9C-101B-9397-08002B2CF9AE}" pid="7" name="MSIP_Label_8e61996e-cafd-4c9a-8a94-2dc1b82131ae_ActionId">
    <vt:lpwstr>49c6f91b-57a5-4b3b-ae3b-7dfbe6feaa95</vt:lpwstr>
  </property>
  <property fmtid="{D5CDD505-2E9C-101B-9397-08002B2CF9AE}" pid="8" name="MSIP_Label_8e61996e-cafd-4c9a-8a94-2dc1b82131ae_ContentBits">
    <vt:lpwstr>0</vt:lpwstr>
  </property>
  <property fmtid="{D5CDD505-2E9C-101B-9397-08002B2CF9AE}" pid="9" name="ContentTypeId">
    <vt:lpwstr>0x010100C77C495EE35E5540A6FAC44C7B3FD402</vt:lpwstr>
  </property>
  <property fmtid="{D5CDD505-2E9C-101B-9397-08002B2CF9AE}" pid="10" name="MediaServiceImageTags">
    <vt:lpwstr/>
  </property>
</Properties>
</file>