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V:\INVESTIDORES_IN\NP-2\CONTROLE ACIONARIO\RELATÓRIO INVESTIDOR INDIVIDUAL\2021\Planilhas\"/>
    </mc:Choice>
  </mc:AlternateContent>
  <xr:revisionPtr revIDLastSave="0" documentId="13_ncr:1_{C6AF0535-81B4-48D0-BE1C-C55826E1FC6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apital_Social" sheetId="1" r:id="rId1"/>
    <sheet name="Titulos" sheetId="5" r:id="rId2"/>
  </sheets>
  <definedNames>
    <definedName name="_xlnm.Print_Area" localSheetId="0">Capital_Social!$A$1:$D$53</definedName>
    <definedName name="dadosgrafico">#REF!</definedName>
    <definedName name="grafico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C14" i="1"/>
  <c r="C48" i="1" l="1"/>
  <c r="C44" i="1"/>
  <c r="C46" i="1"/>
  <c r="B6" i="1"/>
  <c r="B4" i="1"/>
  <c r="B16" i="1" l="1"/>
  <c r="B13" i="1"/>
  <c r="B9" i="1"/>
  <c r="B8" i="1"/>
  <c r="B5" i="1"/>
  <c r="B11" i="1"/>
  <c r="B41" i="1" l="1"/>
  <c r="F5" i="5" l="1"/>
  <c r="B38" i="1" l="1"/>
  <c r="B21" i="1"/>
  <c r="B24" i="1"/>
  <c r="B3" i="1" l="1"/>
  <c r="B48" i="1"/>
  <c r="B7" i="1"/>
  <c r="B31" i="1"/>
  <c r="B14" i="1" l="1"/>
  <c r="B29" i="1"/>
  <c r="B27" i="1" l="1"/>
  <c r="B32" i="1" l="1"/>
  <c r="B34" i="1" s="1"/>
  <c r="B35" i="1"/>
  <c r="A1" i="5"/>
  <c r="C24" i="1" l="1"/>
  <c r="C26" i="1"/>
  <c r="C29" i="1"/>
  <c r="C27" i="1"/>
  <c r="C25" i="1"/>
  <c r="C21" i="1"/>
  <c r="C28" i="1"/>
  <c r="C33" i="1"/>
  <c r="C32" i="1"/>
  <c r="C34" i="1"/>
  <c r="C22" i="1"/>
  <c r="C23" i="1"/>
  <c r="C35" i="1"/>
  <c r="C30" i="1"/>
  <c r="A3" i="5"/>
  <c r="B37" i="1" s="1"/>
  <c r="A67" i="5"/>
  <c r="A66" i="5"/>
  <c r="A65" i="5"/>
  <c r="A42" i="5"/>
  <c r="A35" i="1" s="1"/>
  <c r="A44" i="5"/>
  <c r="A37" i="1" s="1"/>
  <c r="D38" i="1" s="1"/>
  <c r="A56" i="5"/>
  <c r="A46" i="1" s="1"/>
  <c r="A49" i="5"/>
  <c r="A61" i="5"/>
  <c r="A51" i="1" s="1"/>
  <c r="A46" i="5"/>
  <c r="A50" i="5"/>
  <c r="A54" i="5"/>
  <c r="A44" i="1" s="1"/>
  <c r="A58" i="5"/>
  <c r="A48" i="1" s="1"/>
  <c r="A62" i="5"/>
  <c r="A52" i="1" s="1"/>
  <c r="A47" i="5"/>
  <c r="A39" i="1" s="1"/>
  <c r="A51" i="5"/>
  <c r="A41" i="1" s="1"/>
  <c r="A55" i="5"/>
  <c r="A45" i="1" s="1"/>
  <c r="A59" i="5"/>
  <c r="A49" i="1" s="1"/>
  <c r="A63" i="5"/>
  <c r="A53" i="1" s="1"/>
  <c r="A48" i="5"/>
  <c r="A40" i="1" s="1"/>
  <c r="A52" i="5"/>
  <c r="A42" i="1" s="1"/>
  <c r="A60" i="5"/>
  <c r="A50" i="1" s="1"/>
  <c r="A29" i="5"/>
  <c r="A45" i="5"/>
  <c r="A38" i="1" s="1"/>
  <c r="A53" i="5"/>
  <c r="A43" i="1" s="1"/>
  <c r="A57" i="5"/>
  <c r="A47" i="1" s="1"/>
  <c r="A16" i="5"/>
  <c r="A12" i="1" s="1"/>
  <c r="A5" i="5"/>
  <c r="A40" i="5"/>
  <c r="A41" i="5"/>
  <c r="A38" i="5"/>
  <c r="A39" i="5"/>
  <c r="A31" i="5"/>
  <c r="A24" i="1" s="1"/>
  <c r="A25" i="5"/>
  <c r="A12" i="5"/>
  <c r="A19" i="5"/>
  <c r="A36" i="5"/>
  <c r="A30" i="5"/>
  <c r="A4" i="5"/>
  <c r="A2" i="1" s="1"/>
  <c r="D3" i="1" s="1"/>
  <c r="A7" i="5"/>
  <c r="A34" i="5"/>
  <c r="A27" i="5"/>
  <c r="A22" i="5"/>
  <c r="A17" i="5"/>
  <c r="A8" i="5"/>
  <c r="A35" i="5"/>
  <c r="A18" i="5"/>
  <c r="A15" i="5"/>
  <c r="A32" i="5"/>
  <c r="A26" i="5"/>
  <c r="A21" i="5"/>
  <c r="A11" i="5"/>
  <c r="A37" i="5"/>
  <c r="A33" i="5"/>
  <c r="A28" i="5"/>
  <c r="A24" i="5"/>
  <c r="A20" i="5"/>
  <c r="A14" i="5"/>
  <c r="A10" i="5"/>
  <c r="A6" i="5"/>
  <c r="A2" i="5"/>
  <c r="A1" i="1" s="1"/>
  <c r="A13" i="5"/>
  <c r="A9" i="5"/>
  <c r="B2" i="1" l="1"/>
  <c r="B20" i="1"/>
  <c r="A30" i="1"/>
  <c r="A28" i="1"/>
  <c r="A23" i="1"/>
  <c r="A21" i="1"/>
  <c r="A34" i="1"/>
  <c r="A17" i="1"/>
  <c r="A14" i="1"/>
  <c r="A13" i="1"/>
  <c r="A5" i="1"/>
  <c r="A15" i="1"/>
  <c r="A32" i="1"/>
  <c r="A3" i="1"/>
  <c r="A9" i="1"/>
  <c r="A10" i="1"/>
  <c r="A26" i="1"/>
  <c r="A22" i="1"/>
  <c r="A18" i="1"/>
  <c r="A8" i="1"/>
  <c r="A31" i="1"/>
  <c r="A16" i="1"/>
  <c r="A25" i="1"/>
  <c r="A4" i="1"/>
  <c r="A20" i="1"/>
  <c r="D21" i="1" s="1"/>
  <c r="A7" i="1"/>
  <c r="A11" i="1"/>
  <c r="A6" i="1"/>
  <c r="A27" i="1"/>
  <c r="A29" i="1"/>
  <c r="A33" i="1"/>
  <c r="B46" i="1" l="1"/>
  <c r="B44" i="1" l="1"/>
  <c r="B12" i="1"/>
  <c r="B49" i="1" l="1"/>
  <c r="B15" i="1" s="1"/>
  <c r="B52" i="1"/>
  <c r="B18" i="1" s="1"/>
  <c r="B10" i="1"/>
  <c r="B51" i="1" l="1"/>
  <c r="C47" i="1" l="1"/>
  <c r="B17" i="1"/>
  <c r="C45" i="1"/>
  <c r="C49" i="1"/>
  <c r="C50" i="1"/>
  <c r="C40" i="1"/>
  <c r="C43" i="1"/>
  <c r="C41" i="1"/>
  <c r="C51" i="1"/>
  <c r="C38" i="1"/>
  <c r="C39" i="1"/>
  <c r="C52" i="1"/>
  <c r="C42" i="1"/>
  <c r="C5" i="1" l="1"/>
  <c r="C12" i="1"/>
  <c r="C10" i="1"/>
  <c r="C15" i="1"/>
  <c r="C4" i="1"/>
  <c r="C8" i="1"/>
  <c r="C9" i="1"/>
  <c r="C11" i="1"/>
  <c r="C18" i="1"/>
  <c r="C17" i="1"/>
  <c r="C6" i="1"/>
  <c r="C16" i="1"/>
  <c r="C3" i="1"/>
  <c r="C7" i="1"/>
  <c r="C13" i="1"/>
</calcChain>
</file>

<file path=xl/sharedStrings.xml><?xml version="1.0" encoding="utf-8"?>
<sst xmlns="http://schemas.openxmlformats.org/spreadsheetml/2006/main" count="129" uniqueCount="46">
  <si>
    <t>%</t>
  </si>
  <si>
    <t xml:space="preserve">  NYSE - ADRs</t>
  </si>
  <si>
    <t xml:space="preserve">  Federal Government</t>
  </si>
  <si>
    <t xml:space="preserve">  BNDESPar</t>
  </si>
  <si>
    <t xml:space="preserve">  BNDES</t>
  </si>
  <si>
    <t xml:space="preserve">  Fundo de Participação Social - FPS</t>
  </si>
  <si>
    <t xml:space="preserve">  B3</t>
  </si>
  <si>
    <t xml:space="preserve">  Retail</t>
  </si>
  <si>
    <t xml:space="preserve">    General retail</t>
  </si>
  <si>
    <t>Shares in treasury</t>
  </si>
  <si>
    <t>Total</t>
  </si>
  <si>
    <t xml:space="preserve">  Institutional investors</t>
  </si>
  <si>
    <t>TOTAL CAPITAL</t>
  </si>
  <si>
    <t>* Free float</t>
  </si>
  <si>
    <t>Non-Brazilian investors *</t>
  </si>
  <si>
    <t>Brazilian investors *</t>
  </si>
  <si>
    <t>COMMON SHARES (PETR3, PBR-ADR)</t>
  </si>
  <si>
    <t>PREFERRED SHARES (PETR4, PBR/A-ADR)</t>
  </si>
  <si>
    <t>** without  shares in treasury</t>
  </si>
  <si>
    <t>Total outstanding **</t>
  </si>
  <si>
    <t xml:space="preserve">  Caixa Econômica Federal - CEF</t>
  </si>
  <si>
    <t># Shares</t>
  </si>
  <si>
    <t>Controlling group</t>
  </si>
  <si>
    <t>Shareholding Structure -</t>
  </si>
  <si>
    <t>CAPITAL TOTAL</t>
  </si>
  <si>
    <t>Grupo de controle</t>
  </si>
  <si>
    <t xml:space="preserve">  Governo Federal</t>
  </si>
  <si>
    <t xml:space="preserve">  Investidores institucionais</t>
  </si>
  <si>
    <t xml:space="preserve">  Varejo</t>
  </si>
  <si>
    <t xml:space="preserve">    Varejo em geral</t>
  </si>
  <si>
    <t>AÇÕES ORDINÁRIAS (PETR3, PBR-ADR)</t>
  </si>
  <si>
    <t>** Sem as ações em tesouraria</t>
  </si>
  <si>
    <t>Ações em tesouraria</t>
  </si>
  <si>
    <t>Investidores brasileiros *</t>
  </si>
  <si>
    <t>Investidores não-brasileiros *</t>
  </si>
  <si>
    <t>AÇÕES PREFERENCIAIS (PETR4, PBR/A-ADR)</t>
  </si>
  <si>
    <t># ações</t>
  </si>
  <si>
    <t>Grupo de
controle</t>
  </si>
  <si>
    <t>Controlling
group</t>
  </si>
  <si>
    <t>Brazilian
investors</t>
  </si>
  <si>
    <t>Investidores
brasileiros</t>
  </si>
  <si>
    <t>Non-Brazilian
investors</t>
  </si>
  <si>
    <t>Investidores
não-brasileiros</t>
  </si>
  <si>
    <t xml:space="preserve">    Fundos FMP-FGTS/FIA</t>
  </si>
  <si>
    <t xml:space="preserve">    FMP-FGTS/FIA funds</t>
  </si>
  <si>
    <t xml:space="preserve">Composição acionária 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</si>
</sst>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Cr$&quot;\ #,##0.00_);[Red]\(&quot;Cr$&quot;\ #,##0.00\)"/>
    <numFmt numFmtId="165" formatCode="0.0%"/>
    <numFmt numFmtId="166" formatCode="mmmm\ yyyy;@"/>
    <numFmt numFmtId="167" formatCode=".0#"/>
    <numFmt numFmtId="168" formatCode="0.000"/>
    <numFmt numFmtId="169" formatCode="_-* #,##0_-;\-* #,##0_-;_-* &quot;-&quot;??_-;_-@_-"/>
    <numFmt numFmtId="170" formatCode="_-* #,##0.0000_-;\-* #,##0.0000_-;_-* &quot;-&quot;??_-;_-@_-"/>
    <numFmt numFmtId="171" formatCode="0E+00"/>
    <numFmt numFmtId="172" formatCode="0.0000"/>
    <numFmt numFmtId="173" formatCode="0.000000"/>
    <numFmt numFmtId="174" formatCode="_(* #,##0.0000_);_(* \(#,##0.0000\);_(* &quot;-&quot;??_);_(@_)"/>
    <numFmt numFmtId="175" formatCode="#,##0.00000"/>
  </numFmts>
  <fonts count="4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indexed="17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rgb="FF008542"/>
      <name val="Trebuchet MS"/>
      <family val="2"/>
    </font>
    <font>
      <sz val="11"/>
      <color theme="1"/>
      <name val="Petrobras Sans"/>
      <family val="2"/>
    </font>
    <font>
      <b/>
      <sz val="9"/>
      <color theme="0"/>
      <name val="Petrobras Sans"/>
      <family val="2"/>
    </font>
    <font>
      <b/>
      <sz val="8"/>
      <color theme="0"/>
      <name val="Petrobras Sans"/>
      <family val="2"/>
    </font>
    <font>
      <sz val="9"/>
      <color theme="1"/>
      <name val="Petrobras Sans"/>
      <family val="2"/>
    </font>
    <font>
      <b/>
      <sz val="11"/>
      <color theme="1"/>
      <name val="Petrobras Sans"/>
      <family val="2"/>
    </font>
    <font>
      <sz val="8"/>
      <color rgb="FF000000"/>
      <name val="Petrobras Sans"/>
      <family val="2"/>
    </font>
    <font>
      <b/>
      <sz val="8"/>
      <color rgb="FF000000"/>
      <name val="Petrobras Sans"/>
      <family val="2"/>
    </font>
    <font>
      <sz val="12"/>
      <color theme="1"/>
      <name val="Petrobras Sans"/>
      <family val="2"/>
    </font>
    <font>
      <b/>
      <sz val="11"/>
      <color theme="0"/>
      <name val="Petrobras Sans"/>
      <family val="2"/>
    </font>
    <font>
      <sz val="8"/>
      <color theme="1"/>
      <name val="Petrobras Sans"/>
      <family val="2"/>
    </font>
    <font>
      <sz val="10"/>
      <color theme="1"/>
      <name val="Petrobras Sans"/>
      <family val="2"/>
    </font>
    <font>
      <b/>
      <sz val="8"/>
      <color theme="1"/>
      <name val="Petrobras Sans"/>
      <family val="2"/>
    </font>
    <font>
      <sz val="8"/>
      <color rgb="FF006298"/>
      <name val="Trebuchet MS"/>
      <family val="2"/>
    </font>
    <font>
      <b/>
      <sz val="9"/>
      <color theme="0" tint="-0.499984740745262"/>
      <name val="Petrobras Sans"/>
      <family val="2"/>
    </font>
    <font>
      <sz val="8"/>
      <name val="Petrobras Sans"/>
      <family val="2"/>
    </font>
    <font>
      <b/>
      <sz val="8"/>
      <name val="Petrobras Sans"/>
      <family val="2"/>
    </font>
    <font>
      <b/>
      <sz val="16"/>
      <color rgb="FF008542"/>
      <name val="Petrobras Sans"/>
      <family val="2"/>
    </font>
  </fonts>
  <fills count="37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8542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854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0" applyNumberFormat="0" applyBorder="0" applyAlignment="0" applyProtection="0"/>
    <xf numFmtId="0" fontId="3" fillId="2" borderId="0" applyNumberFormat="0" applyBorder="0" applyAlignment="0" applyProtection="0"/>
    <xf numFmtId="0" fontId="8" fillId="22" borderId="1" applyNumberFormat="0" applyAlignment="0" applyProtection="0"/>
    <xf numFmtId="0" fontId="9" fillId="23" borderId="2" applyNumberFormat="0" applyAlignment="0" applyProtection="0"/>
    <xf numFmtId="0" fontId="10" fillId="0" borderId="3" applyNumberFormat="0" applyFill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1" fillId="30" borderId="1" applyNumberFormat="0" applyAlignment="0" applyProtection="0"/>
    <xf numFmtId="0" fontId="12" fillId="31" borderId="0" applyNumberFormat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3" fillId="32" borderId="0" applyNumberFormat="0" applyBorder="0" applyAlignment="0" applyProtection="0"/>
    <xf numFmtId="0" fontId="1" fillId="0" borderId="0"/>
    <xf numFmtId="0" fontId="5" fillId="0" borderId="0"/>
    <xf numFmtId="0" fontId="14" fillId="0" borderId="0"/>
    <xf numFmtId="0" fontId="2" fillId="0" borderId="0"/>
    <xf numFmtId="0" fontId="2" fillId="0" borderId="0"/>
    <xf numFmtId="0" fontId="5" fillId="33" borderId="4" applyNumberFormat="0" applyFon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22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2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/>
    <xf numFmtId="0" fontId="23" fillId="0" borderId="0" xfId="0" applyFont="1"/>
    <xf numFmtId="49" fontId="26" fillId="0" borderId="0" xfId="0" applyNumberFormat="1" applyFont="1" applyFill="1" applyAlignment="1"/>
    <xf numFmtId="0" fontId="24" fillId="0" borderId="0" xfId="0" applyFont="1" applyFill="1" applyBorder="1"/>
    <xf numFmtId="0" fontId="0" fillId="0" borderId="0" xfId="0" applyFill="1"/>
    <xf numFmtId="0" fontId="23" fillId="0" borderId="0" xfId="0" applyFont="1" applyFill="1"/>
    <xf numFmtId="49" fontId="26" fillId="0" borderId="0" xfId="0" applyNumberFormat="1" applyFont="1" applyFill="1" applyBorder="1" applyAlignment="1"/>
    <xf numFmtId="49" fontId="23" fillId="0" borderId="0" xfId="0" applyNumberFormat="1" applyFont="1" applyFill="1" applyAlignment="1"/>
    <xf numFmtId="0" fontId="6" fillId="34" borderId="0" xfId="0" applyFont="1" applyFill="1"/>
    <xf numFmtId="0" fontId="25" fillId="0" borderId="0" xfId="0" applyFont="1" applyFill="1" applyAlignment="1"/>
    <xf numFmtId="0" fontId="22" fillId="0" borderId="0" xfId="0" applyFont="1" applyFill="1" applyAlignment="1"/>
    <xf numFmtId="0" fontId="6" fillId="35" borderId="0" xfId="0" applyFont="1" applyFill="1" applyAlignment="1"/>
    <xf numFmtId="0" fontId="0" fillId="0" borderId="0" xfId="0" applyFont="1" applyFill="1" applyAlignment="1"/>
    <xf numFmtId="49" fontId="27" fillId="0" borderId="0" xfId="0" applyNumberFormat="1" applyFont="1" applyFill="1" applyBorder="1" applyAlignment="1">
      <alignment wrapText="1"/>
    </xf>
    <xf numFmtId="0" fontId="29" fillId="36" borderId="10" xfId="0" applyFont="1" applyFill="1" applyBorder="1"/>
    <xf numFmtId="0" fontId="29" fillId="36" borderId="10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center"/>
    </xf>
    <xf numFmtId="49" fontId="33" fillId="0" borderId="0" xfId="0" applyNumberFormat="1" applyFont="1" applyFill="1" applyAlignment="1"/>
    <xf numFmtId="3" fontId="33" fillId="0" borderId="0" xfId="0" applyNumberFormat="1" applyFont="1" applyFill="1" applyAlignment="1"/>
    <xf numFmtId="0" fontId="32" fillId="0" borderId="0" xfId="0" applyFont="1" applyFill="1" applyAlignment="1"/>
    <xf numFmtId="0" fontId="28" fillId="0" borderId="0" xfId="0" applyFont="1" applyFill="1" applyAlignment="1"/>
    <xf numFmtId="49" fontId="34" fillId="0" borderId="11" xfId="0" applyNumberFormat="1" applyFont="1" applyFill="1" applyBorder="1" applyAlignment="1"/>
    <xf numFmtId="3" fontId="34" fillId="0" borderId="11" xfId="0" applyNumberFormat="1" applyFont="1" applyFill="1" applyBorder="1" applyAlignment="1"/>
    <xf numFmtId="49" fontId="33" fillId="0" borderId="11" xfId="0" applyNumberFormat="1" applyFont="1" applyFill="1" applyBorder="1" applyAlignment="1"/>
    <xf numFmtId="0" fontId="35" fillId="0" borderId="0" xfId="0" applyFont="1"/>
    <xf numFmtId="0" fontId="30" fillId="36" borderId="10" xfId="0" applyFont="1" applyFill="1" applyBorder="1"/>
    <xf numFmtId="165" fontId="36" fillId="0" borderId="0" xfId="0" applyNumberFormat="1" applyFont="1" applyFill="1" applyBorder="1" applyAlignment="1">
      <alignment horizontal="right"/>
    </xf>
    <xf numFmtId="49" fontId="34" fillId="0" borderId="0" xfId="0" applyNumberFormat="1" applyFont="1" applyFill="1" applyAlignment="1">
      <alignment wrapText="1"/>
    </xf>
    <xf numFmtId="49" fontId="34" fillId="0" borderId="0" xfId="0" applyNumberFormat="1" applyFont="1" applyFill="1" applyAlignment="1"/>
    <xf numFmtId="0" fontId="28" fillId="0" borderId="0" xfId="0" applyFont="1" applyFill="1" applyBorder="1" applyAlignment="1"/>
    <xf numFmtId="0" fontId="37" fillId="0" borderId="0" xfId="0" applyFont="1"/>
    <xf numFmtId="0" fontId="37" fillId="0" borderId="0" xfId="0" applyFont="1" applyAlignment="1">
      <alignment horizontal="right"/>
    </xf>
    <xf numFmtId="0" fontId="38" fillId="0" borderId="0" xfId="0" applyFont="1"/>
    <xf numFmtId="0" fontId="38" fillId="0" borderId="0" xfId="0" applyFont="1" applyAlignment="1">
      <alignment horizontal="right"/>
    </xf>
    <xf numFmtId="0" fontId="35" fillId="0" borderId="0" xfId="0" applyFont="1" applyAlignment="1">
      <alignment horizontal="right"/>
    </xf>
    <xf numFmtId="49" fontId="39" fillId="0" borderId="0" xfId="0" applyNumberFormat="1" applyFont="1" applyFill="1" applyBorder="1" applyAlignment="1">
      <alignment wrapText="1"/>
    </xf>
    <xf numFmtId="49" fontId="39" fillId="0" borderId="0" xfId="0" applyNumberFormat="1" applyFont="1" applyFill="1" applyAlignment="1"/>
    <xf numFmtId="0" fontId="40" fillId="0" borderId="0" xfId="0" applyFont="1" applyAlignment="1">
      <alignment wrapText="1"/>
    </xf>
    <xf numFmtId="3" fontId="39" fillId="0" borderId="0" xfId="0" applyNumberFormat="1" applyFont="1" applyFill="1" applyBorder="1" applyAlignment="1"/>
    <xf numFmtId="3" fontId="37" fillId="0" borderId="0" xfId="0" applyNumberFormat="1" applyFont="1" applyFill="1" applyAlignment="1"/>
    <xf numFmtId="3" fontId="39" fillId="0" borderId="0" xfId="0" applyNumberFormat="1" applyFont="1" applyFill="1" applyAlignment="1"/>
    <xf numFmtId="3" fontId="39" fillId="0" borderId="11" xfId="0" applyNumberFormat="1" applyFont="1" applyFill="1" applyBorder="1" applyAlignment="1"/>
    <xf numFmtId="167" fontId="0" fillId="0" borderId="0" xfId="0" applyNumberFormat="1"/>
    <xf numFmtId="0" fontId="41" fillId="0" borderId="0" xfId="0" applyFont="1" applyFill="1" applyAlignment="1">
      <alignment horizontal="center"/>
    </xf>
    <xf numFmtId="0" fontId="0" fillId="0" borderId="0" xfId="0" applyFont="1"/>
    <xf numFmtId="169" fontId="22" fillId="0" borderId="0" xfId="55" applyNumberFormat="1" applyFont="1" applyFill="1" applyAlignment="1"/>
    <xf numFmtId="169" fontId="0" fillId="0" borderId="0" xfId="55" applyNumberFormat="1" applyFont="1" applyFill="1" applyAlignment="1"/>
    <xf numFmtId="169" fontId="23" fillId="0" borderId="0" xfId="55" applyNumberFormat="1" applyFont="1"/>
    <xf numFmtId="3" fontId="42" fillId="0" borderId="0" xfId="0" applyNumberFormat="1" applyFont="1" applyFill="1" applyAlignment="1"/>
    <xf numFmtId="170" fontId="0" fillId="0" borderId="0" xfId="55" applyNumberFormat="1" applyFont="1" applyFill="1" applyAlignment="1"/>
    <xf numFmtId="10" fontId="30" fillId="36" borderId="10" xfId="0" applyNumberFormat="1" applyFont="1" applyFill="1" applyBorder="1" applyAlignment="1">
      <alignment horizontal="right"/>
    </xf>
    <xf numFmtId="10" fontId="39" fillId="0" borderId="0" xfId="0" applyNumberFormat="1" applyFont="1" applyFill="1" applyBorder="1" applyAlignment="1">
      <alignment horizontal="right"/>
    </xf>
    <xf numFmtId="10" fontId="37" fillId="0" borderId="0" xfId="0" applyNumberFormat="1" applyFont="1" applyFill="1" applyAlignment="1">
      <alignment horizontal="right"/>
    </xf>
    <xf numFmtId="10" fontId="39" fillId="0" borderId="0" xfId="0" applyNumberFormat="1" applyFont="1" applyFill="1" applyAlignment="1">
      <alignment horizontal="right"/>
    </xf>
    <xf numFmtId="10" fontId="39" fillId="0" borderId="11" xfId="0" applyNumberFormat="1" applyFont="1" applyFill="1" applyBorder="1" applyAlignment="1">
      <alignment horizontal="right"/>
    </xf>
    <xf numFmtId="10" fontId="33" fillId="0" borderId="0" xfId="0" applyNumberFormat="1" applyFont="1" applyFill="1" applyAlignment="1">
      <alignment horizontal="right"/>
    </xf>
    <xf numFmtId="10" fontId="34" fillId="0" borderId="11" xfId="0" applyNumberFormat="1" applyFont="1" applyFill="1" applyBorder="1" applyAlignment="1">
      <alignment horizontal="right"/>
    </xf>
    <xf numFmtId="10" fontId="35" fillId="0" borderId="0" xfId="0" applyNumberFormat="1" applyFont="1"/>
    <xf numFmtId="10" fontId="34" fillId="0" borderId="0" xfId="0" applyNumberFormat="1" applyFont="1" applyFill="1" applyAlignment="1">
      <alignment horizontal="right"/>
    </xf>
    <xf numFmtId="171" fontId="22" fillId="0" borderId="0" xfId="0" applyNumberFormat="1" applyFont="1" applyFill="1" applyAlignment="1"/>
    <xf numFmtId="172" fontId="22" fillId="0" borderId="0" xfId="0" applyNumberFormat="1" applyFont="1" applyFill="1" applyAlignment="1"/>
    <xf numFmtId="173" fontId="0" fillId="0" borderId="0" xfId="0" applyNumberFormat="1" applyFont="1" applyFill="1" applyAlignment="1"/>
    <xf numFmtId="170" fontId="22" fillId="0" borderId="0" xfId="55" applyNumberFormat="1" applyFont="1" applyFill="1" applyAlignment="1"/>
    <xf numFmtId="172" fontId="0" fillId="0" borderId="0" xfId="0" applyNumberFormat="1" applyFont="1" applyFill="1" applyAlignment="1"/>
    <xf numFmtId="172" fontId="23" fillId="0" borderId="0" xfId="0" applyNumberFormat="1" applyFont="1"/>
    <xf numFmtId="168" fontId="22" fillId="0" borderId="0" xfId="0" applyNumberFormat="1" applyFont="1" applyFill="1" applyAlignment="1"/>
    <xf numFmtId="3" fontId="37" fillId="0" borderId="0" xfId="0" applyNumberFormat="1" applyFont="1"/>
    <xf numFmtId="168" fontId="37" fillId="0" borderId="0" xfId="0" applyNumberFormat="1" applyFont="1" applyAlignment="1">
      <alignment horizontal="right"/>
    </xf>
    <xf numFmtId="3" fontId="43" fillId="0" borderId="0" xfId="0" applyNumberFormat="1" applyFont="1" applyFill="1" applyAlignment="1"/>
    <xf numFmtId="174" fontId="22" fillId="0" borderId="0" xfId="55" applyNumberFormat="1" applyFont="1" applyFill="1" applyAlignment="1"/>
    <xf numFmtId="174" fontId="0" fillId="0" borderId="0" xfId="55" applyNumberFormat="1" applyFont="1" applyFill="1" applyAlignment="1"/>
    <xf numFmtId="3" fontId="28" fillId="0" borderId="0" xfId="0" applyNumberFormat="1" applyFont="1" applyFill="1" applyAlignment="1"/>
    <xf numFmtId="3" fontId="23" fillId="0" borderId="0" xfId="0" applyNumberFormat="1" applyFont="1"/>
    <xf numFmtId="173" fontId="22" fillId="0" borderId="0" xfId="0" applyNumberFormat="1" applyFont="1" applyFill="1" applyAlignment="1"/>
    <xf numFmtId="174" fontId="22" fillId="0" borderId="0" xfId="0" applyNumberFormat="1" applyFont="1" applyFill="1" applyAlignment="1"/>
    <xf numFmtId="3" fontId="43" fillId="0" borderId="11" xfId="0" applyNumberFormat="1" applyFont="1" applyFill="1" applyBorder="1" applyAlignment="1"/>
    <xf numFmtId="0" fontId="44" fillId="0" borderId="0" xfId="0" applyFont="1" applyFill="1" applyBorder="1" applyAlignment="1">
      <alignment horizontal="left" vertical="center"/>
    </xf>
    <xf numFmtId="175" fontId="0" fillId="0" borderId="0" xfId="0" applyNumberFormat="1" applyFont="1" applyFill="1" applyAlignment="1"/>
    <xf numFmtId="166" fontId="44" fillId="0" borderId="0" xfId="0" applyNumberFormat="1" applyFont="1" applyFill="1" applyAlignment="1">
      <alignment horizontal="left" vertical="center"/>
    </xf>
  </cellXfs>
  <cellStyles count="56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Bom 2" xfId="20" xr:uid="{00000000-0005-0000-0000-000013000000}"/>
    <cellStyle name="Cálculo" xfId="21" builtinId="22" customBuiltin="1"/>
    <cellStyle name="Célula de Verificação" xfId="22" builtinId="23" customBuiltin="1"/>
    <cellStyle name="Célula Vinculada" xfId="23" builtinId="24" customBuiltin="1"/>
    <cellStyle name="Ênfase1" xfId="24" builtinId="29" customBuiltin="1"/>
    <cellStyle name="Ênfase2" xfId="25" builtinId="33" customBuiltin="1"/>
    <cellStyle name="Ênfase3" xfId="26" builtinId="37" customBuiltin="1"/>
    <cellStyle name="Ênfase4" xfId="27" builtinId="41" customBuiltin="1"/>
    <cellStyle name="Ênfase5" xfId="28" builtinId="45" customBuiltin="1"/>
    <cellStyle name="Ênfase6" xfId="29" builtinId="49" customBuiltin="1"/>
    <cellStyle name="Entrada" xfId="30" builtinId="20" customBuiltin="1"/>
    <cellStyle name="Moeda 2" xfId="32" xr:uid="{00000000-0005-0000-0000-00001F000000}"/>
    <cellStyle name="Moeda 3" xfId="33" xr:uid="{00000000-0005-0000-0000-000020000000}"/>
    <cellStyle name="Neutro" xfId="34" builtinId="28" customBuiltin="1"/>
    <cellStyle name="Normal" xfId="0" builtinId="0"/>
    <cellStyle name="Normal 2" xfId="35" xr:uid="{00000000-0005-0000-0000-000023000000}"/>
    <cellStyle name="Normal 2 2" xfId="36" xr:uid="{00000000-0005-0000-0000-000024000000}"/>
    <cellStyle name="Normal 3" xfId="37" xr:uid="{00000000-0005-0000-0000-000025000000}"/>
    <cellStyle name="Normal 4" xfId="38" xr:uid="{00000000-0005-0000-0000-000026000000}"/>
    <cellStyle name="Normal 5" xfId="39" xr:uid="{00000000-0005-0000-0000-000027000000}"/>
    <cellStyle name="Nota" xfId="40" builtinId="10" customBuiltin="1"/>
    <cellStyle name="Porcentagem 2" xfId="41" xr:uid="{00000000-0005-0000-0000-000029000000}"/>
    <cellStyle name="Porcentagem 3" xfId="42" xr:uid="{00000000-0005-0000-0000-00002A000000}"/>
    <cellStyle name="Ruim" xfId="31" builtinId="27" customBuiltin="1"/>
    <cellStyle name="Saída" xfId="43" builtinId="21" customBuiltin="1"/>
    <cellStyle name="Texto de Aviso" xfId="44" builtinId="11" customBuiltin="1"/>
    <cellStyle name="Texto Explicativo" xfId="45" builtinId="53" customBuiltin="1"/>
    <cellStyle name="Título" xfId="46" builtinId="15" customBuiltin="1"/>
    <cellStyle name="Título 1" xfId="47" builtinId="16" customBuiltin="1"/>
    <cellStyle name="Título 2" xfId="48" builtinId="17" customBuiltin="1"/>
    <cellStyle name="Título 3" xfId="49" builtinId="18" customBuiltin="1"/>
    <cellStyle name="Título 4" xfId="50" builtinId="19" customBuiltin="1"/>
    <cellStyle name="Total" xfId="51" builtinId="25" customBuiltin="1"/>
    <cellStyle name="Vírgula" xfId="55" builtinId="3"/>
    <cellStyle name="Vírgula 2" xfId="52" xr:uid="{00000000-0005-0000-0000-000035000000}"/>
    <cellStyle name="Vírgula 3" xfId="53" xr:uid="{00000000-0005-0000-0000-000036000000}"/>
    <cellStyle name="Vírgula 4" xfId="54" xr:uid="{00000000-0005-0000-0000-000037000000}"/>
  </cellStyles>
  <dxfs count="1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7000"/>
      <color rgb="FF006298"/>
      <color rgb="FF008542"/>
      <color rgb="FF00B400"/>
      <color rgb="FFFDC82F"/>
      <color rgb="FFA8B450"/>
      <color rgb="FF7D9AAA"/>
      <color rgb="FF004165"/>
      <color rgb="FFFEDF00"/>
      <color rgb="FF675C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022906227630638"/>
          <c:y val="0.23519341460082588"/>
          <c:w val="0.48104607862645327"/>
          <c:h val="0.5731172635678605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54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D15-4FB2-8C42-B4CEF421F9B1}"/>
              </c:ext>
            </c:extLst>
          </c:dPt>
          <c:dPt>
            <c:idx val="1"/>
            <c:bubble3D val="0"/>
            <c:spPr>
              <a:solidFill>
                <a:srgbClr val="FF7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D15-4FB2-8C42-B4CEF421F9B1}"/>
              </c:ext>
            </c:extLst>
          </c:dPt>
          <c:dPt>
            <c:idx val="2"/>
            <c:bubble3D val="0"/>
            <c:spPr>
              <a:solidFill>
                <a:srgbClr val="00629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ED15-4FB2-8C42-B4CEF421F9B1}"/>
              </c:ext>
            </c:extLst>
          </c:dPt>
          <c:dLbls>
            <c:dLbl>
              <c:idx val="0"/>
              <c:layout>
                <c:manualLayout>
                  <c:x val="3.2185039370078742E-3"/>
                  <c:y val="-3.33611468433492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8542"/>
                        </a:solidFill>
                        <a:latin typeface="Petrobras Sans" panose="020B0606020204030204" pitchFamily="34" charset="0"/>
                        <a:ea typeface="+mn-ea"/>
                        <a:cs typeface="+mn-cs"/>
                      </a:defRPr>
                    </a:pPr>
                    <a:fld id="{7F2806F2-F525-4DB3-9057-1B79FCB76CD8}" type="CATEGORYNAME">
                      <a:rPr lang="en-US"/>
                      <a:pPr>
                        <a:defRPr sz="800">
                          <a:solidFill>
                            <a:srgbClr val="008542"/>
                          </a:solidFill>
                          <a:latin typeface="Petrobras Sans" panose="020B0606020204030204" pitchFamily="34" charset="0"/>
                        </a:defRPr>
                      </a:pPr>
                      <a:t>[NOME DA CATEGORIA]</a:t>
                    </a:fld>
                    <a:r>
                      <a:rPr lang="en-US" baseline="0"/>
                      <a:t>
</a:t>
                    </a:r>
                    <a:fld id="{AE2F1B59-18AE-4953-A97B-D8FA2D530D00}" type="VALUE">
                      <a:rPr lang="en-US" baseline="0"/>
                      <a:pPr>
                        <a:defRPr sz="800">
                          <a:solidFill>
                            <a:srgbClr val="008542"/>
                          </a:solidFill>
                          <a:latin typeface="Petrobras Sans" panose="020B0606020204030204" pitchFamily="34" charset="0"/>
                        </a:defRPr>
                      </a:pPr>
                      <a:t>[VALOR]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8542"/>
                      </a:solidFill>
                      <a:latin typeface="Petrobras Sans" panose="020B0606020204030204" pitchFamily="34" charset="0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D15-4FB2-8C42-B4CEF421F9B1}"/>
                </c:ext>
              </c:extLst>
            </c:dLbl>
            <c:dLbl>
              <c:idx val="1"/>
              <c:layout>
                <c:manualLayout>
                  <c:x val="-1.810481754296845E-2"/>
                  <c:y val="-2.501655147854557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FF7000"/>
                        </a:solidFill>
                        <a:latin typeface="Petrobras Sans" panose="020B0606020204030204" pitchFamily="34" charset="0"/>
                        <a:ea typeface="+mn-ea"/>
                        <a:cs typeface="+mn-cs"/>
                      </a:defRPr>
                    </a:pPr>
                    <a:fld id="{8DD83E38-C15D-4E69-973F-ACFBA7ACC672}" type="CATEGORYNAME">
                      <a:rPr lang="en-US"/>
                      <a:pPr>
                        <a:defRPr sz="800">
                          <a:solidFill>
                            <a:srgbClr val="FF7000"/>
                          </a:solidFill>
                          <a:latin typeface="Petrobras Sans" panose="020B0606020204030204" pitchFamily="34" charset="0"/>
                        </a:defRPr>
                      </a:pPr>
                      <a:t>[NOME DA CATEGORIA]</a:t>
                    </a:fld>
                    <a:r>
                      <a:rPr lang="en-US" baseline="0"/>
                      <a:t>
</a:t>
                    </a:r>
                    <a:fld id="{D358FCEA-C7F3-43BE-9FF1-32298852CA66}" type="VALUE">
                      <a:rPr lang="en-US" baseline="0"/>
                      <a:pPr>
                        <a:defRPr sz="800">
                          <a:solidFill>
                            <a:srgbClr val="FF7000"/>
                          </a:solidFill>
                          <a:latin typeface="Petrobras Sans" panose="020B0606020204030204" pitchFamily="34" charset="0"/>
                        </a:defRPr>
                      </a:pPr>
                      <a:t>[VALOR]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FF7000"/>
                      </a:solidFill>
                      <a:latin typeface="Petrobras Sans" panose="020B0606020204030204" pitchFamily="34" charset="0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787113707560747"/>
                      <c:h val="0.2526611805103309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ED15-4FB2-8C42-B4CEF421F9B1}"/>
                </c:ext>
              </c:extLst>
            </c:dLbl>
            <c:dLbl>
              <c:idx val="2"/>
              <c:layout>
                <c:manualLayout>
                  <c:x val="-2.7890025477021393E-4"/>
                  <c:y val="5.741886290108031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6298"/>
                        </a:solidFill>
                        <a:latin typeface="Petrobras Sans" panose="020B0606020204030204" pitchFamily="34" charset="0"/>
                        <a:ea typeface="+mn-ea"/>
                        <a:cs typeface="+mn-cs"/>
                      </a:defRPr>
                    </a:pPr>
                    <a:fld id="{98883C34-5C39-4FD0-B78D-4D39410B669B}" type="CATEGORYNAME">
                      <a:rPr lang="en-US"/>
                      <a:pPr>
                        <a:defRPr sz="800">
                          <a:solidFill>
                            <a:srgbClr val="006298"/>
                          </a:solidFill>
                          <a:latin typeface="Petrobras Sans" panose="020B0606020204030204" pitchFamily="34" charset="0"/>
                        </a:defRPr>
                      </a:pPr>
                      <a:t>[NOME DA CATEGORIA]</a:t>
                    </a:fld>
                    <a:r>
                      <a:rPr lang="en-US" baseline="0"/>
                      <a:t>
</a:t>
                    </a:r>
                    <a:fld id="{DE302596-A7F0-462E-8A1B-586652D9B262}" type="VALUE">
                      <a:rPr lang="en-US" baseline="0"/>
                      <a:pPr>
                        <a:defRPr sz="800">
                          <a:solidFill>
                            <a:srgbClr val="006298"/>
                          </a:solidFill>
                          <a:latin typeface="Petrobras Sans" panose="020B0606020204030204" pitchFamily="34" charset="0"/>
                        </a:defRPr>
                      </a:pPr>
                      <a:t>[VALOR]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6298"/>
                      </a:solidFill>
                      <a:latin typeface="Petrobras Sans" panose="020B0606020204030204" pitchFamily="34" charset="0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35500804334941"/>
                      <c:h val="0.2526613270606571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E-ED15-4FB2-8C42-B4CEF421F9B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Petrobras Sans" panose="020B0606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(Capital_Social!$A$3,Capital_Social!$A$7,Capital_Social!$A$10)</c:f>
              <c:strCache>
                <c:ptCount val="3"/>
                <c:pt idx="0">
                  <c:v>Grupo de controle</c:v>
                </c:pt>
                <c:pt idx="1">
                  <c:v>Investidores não-brasileiros *</c:v>
                </c:pt>
                <c:pt idx="2">
                  <c:v>Investidores brasileiros *</c:v>
                </c:pt>
              </c:strCache>
            </c:strRef>
          </c:cat>
          <c:val>
            <c:numRef>
              <c:f>(Capital_Social!$C$3,Capital_Social!$C$7,Capital_Social!$C$10)</c:f>
              <c:numCache>
                <c:formatCode>0.00%</c:formatCode>
                <c:ptCount val="3"/>
                <c:pt idx="0">
                  <c:v>0.36748293036702029</c:v>
                </c:pt>
                <c:pt idx="1">
                  <c:v>0.40819591415243639</c:v>
                </c:pt>
                <c:pt idx="2">
                  <c:v>0.22429848929405974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15-4FB2-8C42-B4CEF421F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022906227630638"/>
          <c:y val="0.23519341460082588"/>
          <c:w val="0.48104607862645327"/>
          <c:h val="0.5731172635678605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54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D15-4FB2-8C42-B4CEF421F9B1}"/>
              </c:ext>
            </c:extLst>
          </c:dPt>
          <c:dPt>
            <c:idx val="1"/>
            <c:bubble3D val="0"/>
            <c:spPr>
              <a:solidFill>
                <a:srgbClr val="FF7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D15-4FB2-8C42-B4CEF421F9B1}"/>
              </c:ext>
            </c:extLst>
          </c:dPt>
          <c:dPt>
            <c:idx val="2"/>
            <c:bubble3D val="0"/>
            <c:spPr>
              <a:solidFill>
                <a:srgbClr val="00629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ED15-4FB2-8C42-B4CEF421F9B1}"/>
              </c:ext>
            </c:extLst>
          </c:dPt>
          <c:dLbls>
            <c:dLbl>
              <c:idx val="0"/>
              <c:layout>
                <c:manualLayout>
                  <c:x val="-4.6262506140310217E-2"/>
                  <c:y val="-0.1203281466531220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8542"/>
                        </a:solidFill>
                        <a:latin typeface="Petrobras Sans" panose="020B0606020204030204" pitchFamily="34" charset="0"/>
                        <a:ea typeface="+mn-ea"/>
                        <a:cs typeface="+mn-cs"/>
                      </a:defRPr>
                    </a:pPr>
                    <a:fld id="{BE9FC533-8859-4B03-8572-8161FB786176}" type="CATEGORYNAME">
                      <a:rPr lang="en-US"/>
                      <a:pPr>
                        <a:defRPr sz="800">
                          <a:solidFill>
                            <a:srgbClr val="008542"/>
                          </a:solidFill>
                          <a:latin typeface="Petrobras Sans" panose="020B0606020204030204" pitchFamily="34" charset="0"/>
                        </a:defRPr>
                      </a:pPr>
                      <a:t>[NOME DA CATEGORIA]</a:t>
                    </a:fld>
                    <a:r>
                      <a:rPr lang="en-US" baseline="0"/>
                      <a:t>
</a:t>
                    </a:r>
                    <a:fld id="{E7B9E035-BCED-4A61-B313-BEEB7121EABC}" type="VALUE">
                      <a:rPr lang="en-US" baseline="0"/>
                      <a:pPr>
                        <a:defRPr sz="800">
                          <a:solidFill>
                            <a:srgbClr val="008542"/>
                          </a:solidFill>
                          <a:latin typeface="Petrobras Sans" panose="020B0606020204030204" pitchFamily="34" charset="0"/>
                        </a:defRPr>
                      </a:pPr>
                      <a:t>[VALOR]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8542"/>
                      </a:solidFill>
                      <a:latin typeface="Petrobras Sans" panose="020B0606020204030204" pitchFamily="34" charset="0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D15-4FB2-8C42-B4CEF421F9B1}"/>
                </c:ext>
              </c:extLst>
            </c:dLbl>
            <c:dLbl>
              <c:idx val="1"/>
              <c:layout>
                <c:manualLayout>
                  <c:x val="8.9593450944118178E-2"/>
                  <c:y val="0.1599141344530136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FF7000"/>
                        </a:solidFill>
                        <a:latin typeface="Petrobras Sans" panose="020B0606020204030204" pitchFamily="34" charset="0"/>
                        <a:ea typeface="+mn-ea"/>
                        <a:cs typeface="+mn-cs"/>
                      </a:defRPr>
                    </a:pPr>
                    <a:fld id="{9F7C2C9A-D93A-42AC-B7E5-1C09EBAB8FB7}" type="CATEGORYNAME">
                      <a:rPr lang="en-US"/>
                      <a:pPr>
                        <a:defRPr sz="800">
                          <a:solidFill>
                            <a:srgbClr val="FF7000"/>
                          </a:solidFill>
                          <a:latin typeface="Petrobras Sans" panose="020B0606020204030204" pitchFamily="34" charset="0"/>
                        </a:defRPr>
                      </a:pPr>
                      <a:t>[NOME DA CATEGORIA]</a:t>
                    </a:fld>
                    <a:r>
                      <a:rPr lang="en-US" baseline="0"/>
                      <a:t>
</a:t>
                    </a:r>
                    <a:fld id="{D335AAF4-8CEA-45D1-A317-7860EA0F0A0B}" type="VALUE">
                      <a:rPr lang="en-US" baseline="0"/>
                      <a:pPr>
                        <a:defRPr sz="800">
                          <a:solidFill>
                            <a:srgbClr val="FF7000"/>
                          </a:solidFill>
                          <a:latin typeface="Petrobras Sans" panose="020B0606020204030204" pitchFamily="34" charset="0"/>
                        </a:defRPr>
                      </a:pPr>
                      <a:t>[VALOR]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FF7000"/>
                      </a:solidFill>
                      <a:latin typeface="Petrobras Sans" panose="020B0606020204030204" pitchFamily="34" charset="0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207367238406107"/>
                      <c:h val="0.2969490264587130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ED15-4FB2-8C42-B4CEF421F9B1}"/>
                </c:ext>
              </c:extLst>
            </c:dLbl>
            <c:dLbl>
              <c:idx val="2"/>
              <c:layout>
                <c:manualLayout>
                  <c:x val="8.6607136845009858E-3"/>
                  <c:y val="5.2385724650359528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6298"/>
                        </a:solidFill>
                        <a:latin typeface="Petrobras Sans" panose="020B0606020204030204" pitchFamily="34" charset="0"/>
                        <a:ea typeface="+mn-ea"/>
                        <a:cs typeface="+mn-cs"/>
                      </a:defRPr>
                    </a:pPr>
                    <a:fld id="{7098CC18-2A8F-4B08-8A18-1BA406B3ED69}" type="CATEGORYNAME">
                      <a:rPr lang="en-US"/>
                      <a:pPr>
                        <a:defRPr sz="800">
                          <a:solidFill>
                            <a:srgbClr val="006298"/>
                          </a:solidFill>
                          <a:latin typeface="Petrobras Sans" panose="020B0606020204030204" pitchFamily="34" charset="0"/>
                        </a:defRPr>
                      </a:pPr>
                      <a:t>[NOME DA CATEGORIA]</a:t>
                    </a:fld>
                    <a:r>
                      <a:rPr lang="en-US" baseline="0"/>
                      <a:t>
</a:t>
                    </a:r>
                    <a:fld id="{8A8CED4B-420E-4E55-A1F1-CCD5CE929A69}" type="VALUE">
                      <a:rPr lang="en-US" baseline="0"/>
                      <a:pPr>
                        <a:defRPr sz="800">
                          <a:solidFill>
                            <a:srgbClr val="006298"/>
                          </a:solidFill>
                          <a:latin typeface="Petrobras Sans" panose="020B0606020204030204" pitchFamily="34" charset="0"/>
                        </a:defRPr>
                      </a:pPr>
                      <a:t>[VALOR]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6298"/>
                      </a:solidFill>
                      <a:latin typeface="Petrobras Sans" panose="020B0606020204030204" pitchFamily="34" charset="0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277739376079423"/>
                      <c:h val="0.2053828217625190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E-ED15-4FB2-8C42-B4CEF421F9B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Petrobras Sans" panose="020B0606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(Capital_Social!$A$21,Capital_Social!$A$24,Capital_Social!$A$27)</c:f>
              <c:strCache>
                <c:ptCount val="3"/>
                <c:pt idx="0">
                  <c:v>Grupo de controle</c:v>
                </c:pt>
                <c:pt idx="1">
                  <c:v>Investidores não-brasileiros *</c:v>
                </c:pt>
                <c:pt idx="2">
                  <c:v>Investidores brasileiros *</c:v>
                </c:pt>
              </c:strCache>
            </c:strRef>
          </c:cat>
          <c:val>
            <c:numRef>
              <c:f>(Capital_Social!$C$21,Capital_Social!$C$24,Capital_Social!$C$27)</c:f>
              <c:numCache>
                <c:formatCode>0.00%</c:formatCode>
                <c:ptCount val="3"/>
                <c:pt idx="0">
                  <c:v>0.50496397173501051</c:v>
                </c:pt>
                <c:pt idx="1">
                  <c:v>0.38501599073742737</c:v>
                </c:pt>
                <c:pt idx="2">
                  <c:v>0.10999010654031652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15-4FB2-8C42-B4CEF421F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4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022906227630638"/>
          <c:y val="0.23519341460082588"/>
          <c:w val="0.48104607862645327"/>
          <c:h val="0.5731172635678605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54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D15-4FB2-8C42-B4CEF421F9B1}"/>
              </c:ext>
            </c:extLst>
          </c:dPt>
          <c:dPt>
            <c:idx val="1"/>
            <c:bubble3D val="0"/>
            <c:spPr>
              <a:solidFill>
                <a:srgbClr val="FF7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D15-4FB2-8C42-B4CEF421F9B1}"/>
              </c:ext>
            </c:extLst>
          </c:dPt>
          <c:dPt>
            <c:idx val="2"/>
            <c:bubble3D val="0"/>
            <c:spPr>
              <a:solidFill>
                <a:srgbClr val="00629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ED15-4FB2-8C42-B4CEF421F9B1}"/>
              </c:ext>
            </c:extLst>
          </c:dPt>
          <c:dLbls>
            <c:dLbl>
              <c:idx val="0"/>
              <c:layout>
                <c:manualLayout>
                  <c:x val="-3.0872405153901217E-2"/>
                  <c:y val="1.447078605635813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8542"/>
                        </a:solidFill>
                        <a:latin typeface="Petrobras Sans" panose="020B0606020204030204" pitchFamily="34" charset="0"/>
                        <a:ea typeface="+mn-ea"/>
                        <a:cs typeface="+mn-cs"/>
                      </a:defRPr>
                    </a:pPr>
                    <a:fld id="{7B46356C-2E1E-4160-BB39-BA0B397BAE21}" type="CATEGORYNAME">
                      <a:rPr lang="en-US"/>
                      <a:pPr>
                        <a:defRPr sz="800">
                          <a:solidFill>
                            <a:srgbClr val="008542"/>
                          </a:solidFill>
                          <a:latin typeface="Petrobras Sans" panose="020B0606020204030204" pitchFamily="34" charset="0"/>
                        </a:defRPr>
                      </a:pPr>
                      <a:t>[NOME DA CATEGORIA]</a:t>
                    </a:fld>
                    <a:r>
                      <a:rPr lang="en-US" baseline="0"/>
                      <a:t>
18,48%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8542"/>
                      </a:solidFill>
                      <a:latin typeface="Petrobras Sans" panose="020B0606020204030204" pitchFamily="34" charset="0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D15-4FB2-8C42-B4CEF421F9B1}"/>
                </c:ext>
              </c:extLst>
            </c:dLbl>
            <c:dLbl>
              <c:idx val="1"/>
              <c:layout>
                <c:manualLayout>
                  <c:x val="3.510164878444106E-2"/>
                  <c:y val="1.500556895310136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FF7000"/>
                        </a:solidFill>
                        <a:latin typeface="Petrobras Sans" panose="020B0606020204030204" pitchFamily="34" charset="0"/>
                        <a:ea typeface="+mn-ea"/>
                        <a:cs typeface="+mn-cs"/>
                      </a:defRPr>
                    </a:pPr>
                    <a:fld id="{843F5420-69E6-4D12-A14C-9EF27F5E7326}" type="CATEGORYNAME">
                      <a:rPr lang="en-US"/>
                      <a:pPr>
                        <a:defRPr sz="800">
                          <a:solidFill>
                            <a:srgbClr val="FF7000"/>
                          </a:solidFill>
                          <a:latin typeface="Petrobras Sans" panose="020B0606020204030204" pitchFamily="34" charset="0"/>
                        </a:defRPr>
                      </a:pPr>
                      <a:t>[NOME DA CATEGORIA]</a:t>
                    </a:fld>
                    <a:r>
                      <a:rPr lang="en-US" baseline="0"/>
                      <a:t>
</a:t>
                    </a:r>
                    <a:fld id="{58941272-839C-4951-B4B7-033DEC5E25DB}" type="VALUE">
                      <a:rPr lang="en-US" baseline="0"/>
                      <a:pPr>
                        <a:defRPr sz="800">
                          <a:solidFill>
                            <a:srgbClr val="FF7000"/>
                          </a:solidFill>
                          <a:latin typeface="Petrobras Sans" panose="020B0606020204030204" pitchFamily="34" charset="0"/>
                        </a:defRPr>
                      </a:pPr>
                      <a:t>[VALOR]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FF7000"/>
                      </a:solidFill>
                      <a:latin typeface="Petrobras Sans" panose="020B0606020204030204" pitchFamily="34" charset="0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54461351925229"/>
                      <c:h val="0.26803349512702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ED15-4FB2-8C42-B4CEF421F9B1}"/>
                </c:ext>
              </c:extLst>
            </c:dLbl>
            <c:dLbl>
              <c:idx val="2"/>
              <c:layout>
                <c:manualLayout>
                  <c:x val="8.6607136845009858E-3"/>
                  <c:y val="5.2385724650359528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6298"/>
                        </a:solidFill>
                        <a:latin typeface="Petrobras Sans" panose="020B0606020204030204" pitchFamily="34" charset="0"/>
                        <a:ea typeface="+mn-ea"/>
                        <a:cs typeface="+mn-cs"/>
                      </a:defRPr>
                    </a:pPr>
                    <a:fld id="{0B445B89-BF34-4DB3-9C2A-71211713BC10}" type="CATEGORYNAME">
                      <a:rPr lang="en-US"/>
                      <a:pPr>
                        <a:defRPr sz="800">
                          <a:solidFill>
                            <a:srgbClr val="006298"/>
                          </a:solidFill>
                          <a:latin typeface="Petrobras Sans" panose="020B0606020204030204" pitchFamily="34" charset="0"/>
                        </a:defRPr>
                      </a:pPr>
                      <a:t>[NOME DA CATEGORIA]</a:t>
                    </a:fld>
                    <a:r>
                      <a:rPr lang="en-US" baseline="0"/>
                      <a:t>
</a:t>
                    </a:r>
                    <a:fld id="{0AB56A44-FB8A-44BF-886F-A1582180677E}" type="VALUE">
                      <a:rPr lang="en-US" baseline="0"/>
                      <a:pPr>
                        <a:defRPr sz="800">
                          <a:solidFill>
                            <a:srgbClr val="006298"/>
                          </a:solidFill>
                          <a:latin typeface="Petrobras Sans" panose="020B0606020204030204" pitchFamily="34" charset="0"/>
                        </a:defRPr>
                      </a:pPr>
                      <a:t>[VALOR]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6298"/>
                      </a:solidFill>
                      <a:latin typeface="Petrobras Sans" panose="020B0606020204030204" pitchFamily="34" charset="0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277739376079423"/>
                      <c:h val="0.2053829692504344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E-ED15-4FB2-8C42-B4CEF421F9B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Petrobras Sans" panose="020B0606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(Capital_Social!$A$38,Capital_Social!$A$41,Capital_Social!$A$44)</c:f>
              <c:strCache>
                <c:ptCount val="3"/>
                <c:pt idx="0">
                  <c:v>Grupo de controle</c:v>
                </c:pt>
                <c:pt idx="1">
                  <c:v>Investidores não-brasileiros *</c:v>
                </c:pt>
                <c:pt idx="2">
                  <c:v>Investidores brasileiros *</c:v>
                </c:pt>
              </c:strCache>
            </c:strRef>
          </c:cat>
          <c:val>
            <c:numRef>
              <c:f>(Capital_Social!$C$38,Capital_Social!$C$41,Capital_Social!$C$44)</c:f>
              <c:numCache>
                <c:formatCode>0.00%</c:formatCode>
                <c:ptCount val="3"/>
                <c:pt idx="0">
                  <c:v>0.18483592382015201</c:v>
                </c:pt>
                <c:pt idx="1">
                  <c:v>0.43899102292968778</c:v>
                </c:pt>
                <c:pt idx="2">
                  <c:v>0.37616003853342933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15-4FB2-8C42-B4CEF421F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4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532666</xdr:colOff>
      <xdr:row>0</xdr:row>
      <xdr:rowOff>42809</xdr:rowOff>
    </xdr:from>
    <xdr:to>
      <xdr:col>3</xdr:col>
      <xdr:colOff>2510674</xdr:colOff>
      <xdr:row>1</xdr:row>
      <xdr:rowOff>24972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3733" y="42809"/>
          <a:ext cx="1978008" cy="635000"/>
        </a:xfrm>
        <a:prstGeom prst="rect">
          <a:avLst/>
        </a:prstGeom>
      </xdr:spPr>
    </xdr:pic>
    <xdr:clientData/>
  </xdr:twoCellAnchor>
  <xdr:twoCellAnchor>
    <xdr:from>
      <xdr:col>3</xdr:col>
      <xdr:colOff>44451</xdr:colOff>
      <xdr:row>2</xdr:row>
      <xdr:rowOff>19051</xdr:rowOff>
    </xdr:from>
    <xdr:to>
      <xdr:col>3</xdr:col>
      <xdr:colOff>3397251</xdr:colOff>
      <xdr:row>18</xdr:row>
      <xdr:rowOff>114301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493946</xdr:colOff>
      <xdr:row>19</xdr:row>
      <xdr:rowOff>76128</xdr:rowOff>
    </xdr:from>
    <xdr:to>
      <xdr:col>3</xdr:col>
      <xdr:colOff>3340173</xdr:colOff>
      <xdr:row>35</xdr:row>
      <xdr:rowOff>14412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493946</xdr:colOff>
      <xdr:row>36</xdr:row>
      <xdr:rowOff>76129</xdr:rowOff>
    </xdr:from>
    <xdr:to>
      <xdr:col>3</xdr:col>
      <xdr:colOff>3340173</xdr:colOff>
      <xdr:row>52</xdr:row>
      <xdr:rowOff>14412</xdr:rowOff>
    </xdr:to>
    <xdr:graphicFrame macro="">
      <xdr:nvGraphicFramePr>
        <xdr:cNvPr id="36" name="Gráfic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2">
    <pageSetUpPr fitToPage="1"/>
  </sheetPr>
  <dimension ref="A1:BNS170"/>
  <sheetViews>
    <sheetView showGridLines="0" tabSelected="1" topLeftCell="A37" zoomScaleNormal="100" workbookViewId="0">
      <selection activeCell="C37" sqref="C37"/>
    </sheetView>
  </sheetViews>
  <sheetFormatPr defaultColWidth="8.7109375" defaultRowHeight="15.75"/>
  <cols>
    <col min="1" max="1" width="36.140625" style="25" customWidth="1"/>
    <col min="2" max="2" width="13" style="25" customWidth="1"/>
    <col min="3" max="3" width="6.7109375" style="35" customWidth="1"/>
    <col min="4" max="4" width="45" style="25" customWidth="1"/>
    <col min="5" max="5" width="9.5703125" style="2" bestFit="1" customWidth="1"/>
    <col min="6" max="6" width="23.5703125" style="2" bestFit="1" customWidth="1"/>
    <col min="7" max="7" width="11.5703125" style="2" bestFit="1" customWidth="1"/>
    <col min="8" max="8" width="23.5703125" style="2" bestFit="1" customWidth="1"/>
    <col min="9" max="9" width="6.85546875" style="2" bestFit="1" customWidth="1"/>
    <col min="10" max="10" width="23.5703125" style="2" bestFit="1" customWidth="1"/>
    <col min="11" max="11" width="6.85546875" style="2" bestFit="1" customWidth="1"/>
    <col min="12" max="12" width="23.5703125" style="2" bestFit="1" customWidth="1"/>
    <col min="13" max="13" width="6.85546875" style="2" bestFit="1" customWidth="1"/>
    <col min="14" max="14" width="23.5703125" style="2" bestFit="1" customWidth="1"/>
    <col min="15" max="15" width="6.85546875" style="2" bestFit="1" customWidth="1"/>
    <col min="16" max="16" width="23.5703125" style="2" bestFit="1" customWidth="1"/>
    <col min="17" max="17" width="6.85546875" style="2" bestFit="1" customWidth="1"/>
    <col min="18" max="18" width="23.5703125" style="2" bestFit="1" customWidth="1"/>
    <col min="19" max="19" width="6.85546875" style="2" bestFit="1" customWidth="1"/>
    <col min="20" max="20" width="23.5703125" style="2" bestFit="1" customWidth="1"/>
    <col min="21" max="21" width="6.85546875" style="2" bestFit="1" customWidth="1"/>
    <col min="22" max="22" width="23.5703125" style="2" bestFit="1" customWidth="1"/>
    <col min="23" max="23" width="6.85546875" style="2" bestFit="1" customWidth="1"/>
    <col min="24" max="24" width="23.5703125" style="2" bestFit="1" customWidth="1"/>
    <col min="25" max="25" width="6.85546875" style="2" bestFit="1" customWidth="1"/>
    <col min="26" max="26" width="23.5703125" style="2" bestFit="1" customWidth="1"/>
    <col min="27" max="27" width="6.85546875" style="2" bestFit="1" customWidth="1"/>
    <col min="28" max="28" width="23.5703125" style="2" bestFit="1" customWidth="1"/>
    <col min="29" max="29" width="6.85546875" style="2" bestFit="1" customWidth="1"/>
    <col min="30" max="30" width="23.5703125" style="2" bestFit="1" customWidth="1"/>
    <col min="31" max="31" width="6.85546875" style="2" bestFit="1" customWidth="1"/>
    <col min="32" max="32" width="23.5703125" style="2" bestFit="1" customWidth="1"/>
    <col min="33" max="33" width="6.85546875" style="2" bestFit="1" customWidth="1"/>
    <col min="34" max="34" width="23.5703125" style="2" bestFit="1" customWidth="1"/>
    <col min="35" max="35" width="6.85546875" style="2" bestFit="1" customWidth="1"/>
    <col min="36" max="36" width="23.5703125" style="2" bestFit="1" customWidth="1"/>
    <col min="37" max="37" width="6.85546875" style="2" bestFit="1" customWidth="1"/>
    <col min="38" max="38" width="23.5703125" style="2" bestFit="1" customWidth="1"/>
    <col min="39" max="39" width="6.85546875" style="2" bestFit="1" customWidth="1"/>
    <col min="40" max="40" width="23.5703125" style="2" bestFit="1" customWidth="1"/>
    <col min="41" max="41" width="6.85546875" style="2" bestFit="1" customWidth="1"/>
    <col min="42" max="42" width="23.5703125" style="2" bestFit="1" customWidth="1"/>
    <col min="43" max="43" width="6.85546875" style="2" bestFit="1" customWidth="1"/>
    <col min="44" max="44" width="23.5703125" style="2" bestFit="1" customWidth="1"/>
    <col min="45" max="45" width="6.85546875" style="2" bestFit="1" customWidth="1"/>
    <col min="46" max="46" width="23.5703125" style="2" bestFit="1" customWidth="1"/>
    <col min="47" max="47" width="6.85546875" style="2" bestFit="1" customWidth="1"/>
    <col min="48" max="48" width="23.5703125" style="2" bestFit="1" customWidth="1"/>
    <col min="49" max="49" width="6.85546875" style="2" bestFit="1" customWidth="1"/>
    <col min="50" max="50" width="23.5703125" style="2" bestFit="1" customWidth="1"/>
    <col min="51" max="51" width="6.85546875" style="2" bestFit="1" customWidth="1"/>
    <col min="52" max="52" width="23.5703125" style="2" bestFit="1" customWidth="1"/>
    <col min="53" max="53" width="6.85546875" style="2" bestFit="1" customWidth="1"/>
    <col min="54" max="54" width="23.5703125" style="2" bestFit="1" customWidth="1"/>
    <col min="55" max="55" width="6.85546875" style="2" bestFit="1" customWidth="1"/>
    <col min="56" max="56" width="23.5703125" style="2" bestFit="1" customWidth="1"/>
    <col min="57" max="57" width="6.85546875" style="2" bestFit="1" customWidth="1"/>
    <col min="58" max="58" width="23.5703125" style="2" bestFit="1" customWidth="1"/>
    <col min="59" max="59" width="6.85546875" style="2" bestFit="1" customWidth="1"/>
    <col min="60" max="60" width="23.5703125" style="2" bestFit="1" customWidth="1"/>
    <col min="61" max="61" width="6.85546875" style="2" bestFit="1" customWidth="1"/>
    <col min="62" max="62" width="23.5703125" style="2" bestFit="1" customWidth="1"/>
    <col min="63" max="63" width="6.85546875" style="2" bestFit="1" customWidth="1"/>
    <col min="64" max="64" width="23.5703125" style="2" bestFit="1" customWidth="1"/>
    <col min="65" max="65" width="6.85546875" style="2" bestFit="1" customWidth="1"/>
    <col min="66" max="66" width="23.5703125" style="2" bestFit="1" customWidth="1"/>
    <col min="67" max="67" width="6.85546875" style="2" bestFit="1" customWidth="1"/>
    <col min="68" max="68" width="23.5703125" style="2" bestFit="1" customWidth="1"/>
    <col min="69" max="69" width="6.85546875" style="2" bestFit="1" customWidth="1"/>
    <col min="70" max="70" width="23.5703125" style="2" bestFit="1" customWidth="1"/>
    <col min="71" max="71" width="6.85546875" style="2" bestFit="1" customWidth="1"/>
    <col min="72" max="72" width="23.5703125" style="2" bestFit="1" customWidth="1"/>
    <col min="73" max="73" width="6.85546875" style="2" bestFit="1" customWidth="1"/>
    <col min="74" max="74" width="23.5703125" style="2" bestFit="1" customWidth="1"/>
    <col min="75" max="75" width="6.85546875" style="2" bestFit="1" customWidth="1"/>
    <col min="76" max="76" width="23.5703125" style="2" bestFit="1" customWidth="1"/>
    <col min="77" max="77" width="6.85546875" style="2" bestFit="1" customWidth="1"/>
    <col min="78" max="78" width="23.5703125" style="2" bestFit="1" customWidth="1"/>
    <col min="79" max="79" width="6.85546875" style="2" bestFit="1" customWidth="1"/>
    <col min="80" max="80" width="23.5703125" style="2" bestFit="1" customWidth="1"/>
    <col min="81" max="81" width="6.85546875" style="2" bestFit="1" customWidth="1"/>
    <col min="82" max="82" width="23.5703125" style="2" bestFit="1" customWidth="1"/>
    <col min="83" max="83" width="6.85546875" style="2" bestFit="1" customWidth="1"/>
    <col min="84" max="84" width="23.5703125" style="2" bestFit="1" customWidth="1"/>
    <col min="85" max="85" width="6.85546875" style="2" bestFit="1" customWidth="1"/>
    <col min="86" max="86" width="23.5703125" style="2" bestFit="1" customWidth="1"/>
    <col min="87" max="87" width="6.42578125" style="2" bestFit="1" customWidth="1"/>
    <col min="88" max="88" width="23.5703125" style="2" bestFit="1" customWidth="1"/>
    <col min="89" max="89" width="6.42578125" style="2" bestFit="1" customWidth="1"/>
    <col min="90" max="90" width="23.5703125" style="2" bestFit="1" customWidth="1"/>
    <col min="91" max="91" width="6.85546875" style="2" bestFit="1" customWidth="1"/>
    <col min="92" max="92" width="23.5703125" style="2" bestFit="1" customWidth="1"/>
    <col min="93" max="93" width="6.85546875" style="2" bestFit="1" customWidth="1"/>
    <col min="94" max="94" width="23.5703125" style="2" bestFit="1" customWidth="1"/>
    <col min="95" max="95" width="6.85546875" style="2" bestFit="1" customWidth="1"/>
    <col min="96" max="96" width="23.5703125" style="2" bestFit="1" customWidth="1"/>
    <col min="97" max="97" width="6.85546875" style="2" bestFit="1" customWidth="1"/>
    <col min="98" max="98" width="23.5703125" style="2" bestFit="1" customWidth="1"/>
    <col min="99" max="99" width="6.85546875" style="2" bestFit="1" customWidth="1"/>
    <col min="100" max="100" width="23.5703125" style="2" bestFit="1" customWidth="1"/>
    <col min="101" max="101" width="6.85546875" style="2" bestFit="1" customWidth="1"/>
    <col min="102" max="102" width="23.5703125" style="2" bestFit="1" customWidth="1"/>
    <col min="103" max="103" width="6.85546875" style="2" bestFit="1" customWidth="1"/>
    <col min="104" max="104" width="23.5703125" style="2" bestFit="1" customWidth="1"/>
    <col min="105" max="105" width="6.85546875" style="2" bestFit="1" customWidth="1"/>
    <col min="106" max="106" width="23.5703125" style="2" bestFit="1" customWidth="1"/>
    <col min="107" max="107" width="6.85546875" style="2" bestFit="1" customWidth="1"/>
    <col min="108" max="108" width="23.5703125" style="2" bestFit="1" customWidth="1"/>
    <col min="109" max="109" width="6.85546875" style="2" bestFit="1" customWidth="1"/>
    <col min="110" max="110" width="23.5703125" style="2" bestFit="1" customWidth="1"/>
    <col min="111" max="111" width="6.85546875" style="2" bestFit="1" customWidth="1"/>
    <col min="112" max="112" width="23.5703125" style="2" bestFit="1" customWidth="1"/>
    <col min="113" max="113" width="6.85546875" style="2" bestFit="1" customWidth="1"/>
    <col min="114" max="114" width="23.5703125" style="2" bestFit="1" customWidth="1"/>
    <col min="115" max="115" width="6.85546875" style="2" bestFit="1" customWidth="1"/>
    <col min="116" max="116" width="23.5703125" style="2" bestFit="1" customWidth="1"/>
    <col min="117" max="117" width="6.85546875" style="2" bestFit="1" customWidth="1"/>
    <col min="118" max="118" width="23.5703125" style="2" bestFit="1" customWidth="1"/>
    <col min="119" max="119" width="6.85546875" style="2" bestFit="1" customWidth="1"/>
    <col min="120" max="16384" width="8.7109375" style="2"/>
  </cols>
  <sheetData>
    <row r="1" spans="1:1735" ht="51" customHeight="1">
      <c r="A1" s="77" t="str">
        <f>Titulos!A2</f>
        <v xml:space="preserve">Composição acionária  - </v>
      </c>
      <c r="B1" s="79">
        <v>44314</v>
      </c>
      <c r="C1" s="79"/>
      <c r="D1" s="79"/>
      <c r="F1" s="73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/>
      <c r="AML1" s="10"/>
      <c r="AMM1" s="10"/>
      <c r="AMN1" s="10"/>
      <c r="AMO1" s="10"/>
      <c r="AMP1" s="10"/>
      <c r="AMQ1" s="10"/>
      <c r="AMR1" s="10"/>
      <c r="AMS1" s="10"/>
      <c r="AMT1" s="10"/>
      <c r="AMU1" s="10"/>
      <c r="AMV1" s="10"/>
      <c r="AMW1" s="10"/>
      <c r="AMX1" s="10"/>
      <c r="AMY1" s="10"/>
      <c r="AMZ1" s="10"/>
      <c r="ANA1" s="10"/>
      <c r="ANB1" s="10"/>
      <c r="ANC1" s="10"/>
      <c r="AND1" s="10"/>
      <c r="ANE1" s="10"/>
      <c r="ANF1" s="10"/>
      <c r="ANG1" s="10"/>
      <c r="ANH1" s="10"/>
      <c r="ANI1" s="10"/>
      <c r="ANJ1" s="10"/>
      <c r="ANK1" s="10"/>
      <c r="ANL1" s="10"/>
      <c r="ANM1" s="10"/>
      <c r="ANN1" s="10"/>
      <c r="ANO1" s="10"/>
      <c r="ANP1" s="10"/>
      <c r="ANQ1" s="10"/>
      <c r="ANR1" s="10"/>
      <c r="ANS1" s="10"/>
      <c r="ANT1" s="10"/>
      <c r="ANU1" s="10"/>
      <c r="ANV1" s="10"/>
      <c r="ANW1" s="10"/>
      <c r="ANX1" s="10"/>
      <c r="ANY1" s="10"/>
      <c r="ANZ1" s="10"/>
      <c r="AOA1" s="10"/>
      <c r="AOB1" s="10"/>
      <c r="AOC1" s="10"/>
      <c r="AOD1" s="10"/>
      <c r="AOE1" s="10"/>
      <c r="AOF1" s="10"/>
      <c r="AOG1" s="10"/>
      <c r="AOH1" s="10"/>
      <c r="AOI1" s="10"/>
      <c r="AOJ1" s="10"/>
      <c r="AOK1" s="10"/>
      <c r="AOL1" s="10"/>
      <c r="AOM1" s="10"/>
      <c r="AON1" s="10"/>
      <c r="AOO1" s="10"/>
      <c r="AOP1" s="10"/>
      <c r="AOQ1" s="10"/>
      <c r="AOR1" s="10"/>
      <c r="AOS1" s="10"/>
      <c r="AOT1" s="10"/>
      <c r="AOU1" s="10"/>
      <c r="AOV1" s="10"/>
      <c r="AOW1" s="10"/>
      <c r="AOX1" s="10"/>
      <c r="AOY1" s="10"/>
      <c r="AOZ1" s="10"/>
      <c r="APA1" s="10"/>
      <c r="APB1" s="10"/>
      <c r="APC1" s="10"/>
      <c r="APD1" s="10"/>
      <c r="APE1" s="10"/>
      <c r="APF1" s="10"/>
      <c r="APG1" s="10"/>
      <c r="APH1" s="10"/>
      <c r="API1" s="10"/>
      <c r="APJ1" s="10"/>
      <c r="APK1" s="10"/>
      <c r="APL1" s="10"/>
      <c r="APM1" s="10"/>
      <c r="APN1" s="10"/>
      <c r="APO1" s="10"/>
      <c r="APP1" s="10"/>
      <c r="APQ1" s="10"/>
      <c r="APR1" s="10"/>
      <c r="APS1" s="10"/>
      <c r="APT1" s="10"/>
      <c r="APU1" s="10"/>
      <c r="APV1" s="10"/>
      <c r="APW1" s="10"/>
      <c r="APX1" s="10"/>
      <c r="APY1" s="10"/>
      <c r="APZ1" s="10"/>
      <c r="AQA1" s="10"/>
      <c r="AQB1" s="10"/>
      <c r="AQC1" s="10"/>
      <c r="AQD1" s="10"/>
      <c r="AQE1" s="10"/>
      <c r="AQF1" s="10"/>
      <c r="AQG1" s="10"/>
      <c r="AQH1" s="10"/>
      <c r="AQI1" s="10"/>
      <c r="AQJ1" s="10"/>
      <c r="AQK1" s="10"/>
      <c r="AQL1" s="10"/>
      <c r="AQM1" s="10"/>
      <c r="AQN1" s="10"/>
      <c r="AQO1" s="10"/>
      <c r="AQP1" s="10"/>
      <c r="AQQ1" s="10"/>
      <c r="AQR1" s="10"/>
      <c r="AQS1" s="10"/>
      <c r="AQT1" s="10"/>
      <c r="AQU1" s="10"/>
      <c r="AQV1" s="10"/>
      <c r="AQW1" s="10"/>
      <c r="AQX1" s="10"/>
      <c r="AQY1" s="10"/>
      <c r="AQZ1" s="10"/>
      <c r="ARA1" s="10"/>
      <c r="ARB1" s="10"/>
      <c r="ARC1" s="10"/>
      <c r="ARD1" s="10"/>
      <c r="ARE1" s="10"/>
      <c r="ARF1" s="10"/>
      <c r="ARG1" s="10"/>
      <c r="ARH1" s="10"/>
      <c r="ARI1" s="10"/>
      <c r="ARJ1" s="10"/>
      <c r="ARK1" s="10"/>
      <c r="ARL1" s="10"/>
      <c r="ARM1" s="10"/>
      <c r="ARN1" s="10"/>
      <c r="ARO1" s="10"/>
      <c r="ARP1" s="10"/>
      <c r="ARQ1" s="10"/>
      <c r="ARR1" s="10"/>
      <c r="ARS1" s="10"/>
      <c r="ART1" s="10"/>
      <c r="ARU1" s="10"/>
      <c r="ARV1" s="10"/>
      <c r="ARW1" s="10"/>
      <c r="ARX1" s="10"/>
      <c r="ARY1" s="10"/>
      <c r="ARZ1" s="10"/>
      <c r="ASA1" s="10"/>
      <c r="ASB1" s="10"/>
      <c r="ASC1" s="10"/>
      <c r="ASD1" s="10"/>
      <c r="ASE1" s="10"/>
      <c r="ASF1" s="10"/>
      <c r="ASG1" s="10"/>
      <c r="ASH1" s="10"/>
      <c r="ASI1" s="10"/>
      <c r="ASJ1" s="10"/>
      <c r="ASK1" s="10"/>
      <c r="ASL1" s="10"/>
      <c r="ASM1" s="10"/>
      <c r="ASN1" s="10"/>
      <c r="ASO1" s="10"/>
      <c r="ASP1" s="10"/>
      <c r="ASQ1" s="10"/>
      <c r="ASR1" s="10"/>
      <c r="ASS1" s="10"/>
      <c r="AST1" s="10"/>
      <c r="ASU1" s="10"/>
      <c r="ASV1" s="10"/>
      <c r="ASW1" s="10"/>
      <c r="ASX1" s="10"/>
      <c r="ASY1" s="10"/>
      <c r="ASZ1" s="10"/>
      <c r="ATA1" s="10"/>
      <c r="ATB1" s="10"/>
      <c r="ATC1" s="10"/>
      <c r="ATD1" s="10"/>
      <c r="ATE1" s="10"/>
      <c r="ATF1" s="10"/>
      <c r="ATG1" s="10"/>
      <c r="ATH1" s="10"/>
      <c r="ATI1" s="10"/>
      <c r="ATJ1" s="10"/>
      <c r="ATK1" s="10"/>
      <c r="ATL1" s="10"/>
      <c r="ATM1" s="10"/>
      <c r="ATN1" s="10"/>
      <c r="ATO1" s="10"/>
      <c r="ATP1" s="10"/>
      <c r="ATQ1" s="10"/>
      <c r="ATR1" s="10"/>
      <c r="ATS1" s="10"/>
      <c r="ATT1" s="10"/>
      <c r="ATU1" s="10"/>
      <c r="ATV1" s="10"/>
      <c r="ATW1" s="10"/>
      <c r="ATX1" s="10"/>
      <c r="ATY1" s="10"/>
      <c r="ATZ1" s="10"/>
      <c r="AUA1" s="10"/>
      <c r="AUB1" s="10"/>
      <c r="AUC1" s="10"/>
      <c r="AUD1" s="10"/>
      <c r="AUE1" s="10"/>
      <c r="AUF1" s="10"/>
      <c r="AUG1" s="10"/>
      <c r="AUH1" s="10"/>
      <c r="AUI1" s="10"/>
      <c r="AUJ1" s="10"/>
      <c r="AUK1" s="10"/>
      <c r="AUL1" s="10"/>
      <c r="AUM1" s="10"/>
      <c r="AUN1" s="10"/>
      <c r="AUO1" s="10"/>
      <c r="AUP1" s="10"/>
      <c r="AUQ1" s="10"/>
      <c r="AUR1" s="10"/>
      <c r="AUS1" s="10"/>
      <c r="AUT1" s="10"/>
      <c r="AUU1" s="10"/>
      <c r="AUV1" s="10"/>
      <c r="AUW1" s="10"/>
      <c r="AUX1" s="10"/>
      <c r="AUY1" s="10"/>
      <c r="AUZ1" s="10"/>
      <c r="AVA1" s="10"/>
      <c r="AVB1" s="10"/>
      <c r="AVC1" s="10"/>
      <c r="AVD1" s="10"/>
      <c r="AVE1" s="10"/>
      <c r="AVF1" s="10"/>
      <c r="AVG1" s="10"/>
      <c r="AVH1" s="10"/>
      <c r="AVI1" s="10"/>
      <c r="AVJ1" s="10"/>
      <c r="AVK1" s="10"/>
      <c r="AVL1" s="10"/>
      <c r="AVM1" s="10"/>
      <c r="AVN1" s="10"/>
      <c r="AVO1" s="10"/>
      <c r="AVP1" s="10"/>
      <c r="AVQ1" s="10"/>
      <c r="AVR1" s="10"/>
      <c r="AVS1" s="10"/>
      <c r="AVT1" s="10"/>
      <c r="AVU1" s="10"/>
      <c r="AVV1" s="10"/>
      <c r="AVW1" s="10"/>
      <c r="AVX1" s="10"/>
      <c r="AVY1" s="10"/>
      <c r="AVZ1" s="10"/>
      <c r="AWA1" s="10"/>
      <c r="AWB1" s="10"/>
      <c r="AWC1" s="10"/>
      <c r="AWD1" s="10"/>
      <c r="AWE1" s="10"/>
      <c r="AWF1" s="10"/>
      <c r="AWG1" s="10"/>
      <c r="AWH1" s="10"/>
      <c r="AWI1" s="10"/>
      <c r="AWJ1" s="10"/>
      <c r="AWK1" s="10"/>
      <c r="AWL1" s="10"/>
      <c r="AWM1" s="10"/>
      <c r="AWN1" s="10"/>
      <c r="AWO1" s="10"/>
      <c r="AWP1" s="10"/>
      <c r="AWQ1" s="10"/>
      <c r="AWR1" s="10"/>
      <c r="AWS1" s="10"/>
      <c r="AWT1" s="10"/>
      <c r="AWU1" s="10"/>
      <c r="AWV1" s="10"/>
      <c r="AWW1" s="10"/>
      <c r="AWX1" s="10"/>
      <c r="AWY1" s="10"/>
      <c r="AWZ1" s="10"/>
      <c r="AXA1" s="10"/>
      <c r="AXB1" s="10"/>
      <c r="AXC1" s="10"/>
      <c r="AXD1" s="10"/>
      <c r="AXE1" s="10"/>
      <c r="AXF1" s="10"/>
      <c r="AXG1" s="10"/>
      <c r="AXH1" s="10"/>
      <c r="AXI1" s="10"/>
      <c r="AXJ1" s="10"/>
      <c r="AXK1" s="10"/>
      <c r="AXL1" s="10"/>
      <c r="AXM1" s="10"/>
      <c r="AXN1" s="10"/>
      <c r="AXO1" s="10"/>
      <c r="AXP1" s="10"/>
      <c r="AXQ1" s="10"/>
      <c r="AXR1" s="10"/>
      <c r="AXS1" s="10"/>
      <c r="AXT1" s="10"/>
      <c r="AXU1" s="10"/>
      <c r="AXV1" s="10"/>
      <c r="AXW1" s="10"/>
      <c r="AXX1" s="10"/>
      <c r="AXY1" s="10"/>
      <c r="AXZ1" s="10"/>
      <c r="AYA1" s="10"/>
      <c r="AYB1" s="10"/>
      <c r="AYC1" s="10"/>
      <c r="AYD1" s="10"/>
      <c r="AYE1" s="10"/>
      <c r="AYF1" s="10"/>
      <c r="AYG1" s="10"/>
      <c r="AYH1" s="10"/>
      <c r="AYI1" s="10"/>
      <c r="AYJ1" s="10"/>
      <c r="AYK1" s="10"/>
      <c r="AYL1" s="10"/>
      <c r="AYM1" s="10"/>
      <c r="AYN1" s="10"/>
      <c r="AYO1" s="10"/>
      <c r="AYP1" s="10"/>
      <c r="AYQ1" s="10"/>
      <c r="AYR1" s="10"/>
      <c r="AYS1" s="10"/>
      <c r="AYT1" s="10"/>
      <c r="AYU1" s="10"/>
      <c r="AYV1" s="10"/>
      <c r="AYW1" s="10"/>
      <c r="AYX1" s="10"/>
      <c r="AYY1" s="10"/>
      <c r="AYZ1" s="10"/>
      <c r="AZA1" s="10"/>
      <c r="AZB1" s="10"/>
      <c r="AZC1" s="10"/>
      <c r="AZD1" s="10"/>
      <c r="AZE1" s="10"/>
      <c r="AZF1" s="10"/>
      <c r="AZG1" s="10"/>
      <c r="AZH1" s="10"/>
      <c r="AZI1" s="10"/>
      <c r="AZJ1" s="10"/>
      <c r="AZK1" s="10"/>
      <c r="AZL1" s="10"/>
      <c r="AZM1" s="10"/>
      <c r="AZN1" s="10"/>
      <c r="AZO1" s="10"/>
      <c r="AZP1" s="10"/>
      <c r="AZQ1" s="10"/>
      <c r="AZR1" s="10"/>
      <c r="AZS1" s="10"/>
      <c r="AZT1" s="10"/>
      <c r="AZU1" s="10"/>
      <c r="AZV1" s="10"/>
      <c r="AZW1" s="10"/>
      <c r="AZX1" s="10"/>
      <c r="AZY1" s="10"/>
      <c r="AZZ1" s="10"/>
      <c r="BAA1" s="10"/>
      <c r="BAB1" s="10"/>
      <c r="BAC1" s="10"/>
      <c r="BAD1" s="10"/>
      <c r="BAE1" s="10"/>
      <c r="BAF1" s="10"/>
      <c r="BAG1" s="10"/>
      <c r="BAH1" s="10"/>
      <c r="BAI1" s="10"/>
      <c r="BAJ1" s="10"/>
      <c r="BAK1" s="10"/>
      <c r="BAL1" s="10"/>
      <c r="BAM1" s="10"/>
      <c r="BAN1" s="10"/>
      <c r="BAO1" s="10"/>
      <c r="BAP1" s="10"/>
      <c r="BAQ1" s="10"/>
      <c r="BAR1" s="10"/>
      <c r="BAS1" s="10"/>
      <c r="BAT1" s="10"/>
      <c r="BAU1" s="10"/>
      <c r="BAV1" s="10"/>
      <c r="BAW1" s="10"/>
      <c r="BAX1" s="10"/>
      <c r="BAY1" s="10"/>
      <c r="BAZ1" s="10"/>
      <c r="BBA1" s="10"/>
      <c r="BBB1" s="10"/>
      <c r="BBC1" s="10"/>
      <c r="BBD1" s="10"/>
      <c r="BBE1" s="10"/>
      <c r="BBF1" s="10"/>
      <c r="BBG1" s="10"/>
      <c r="BBH1" s="10"/>
      <c r="BBI1" s="10"/>
      <c r="BBJ1" s="10"/>
      <c r="BBK1" s="10"/>
      <c r="BBL1" s="10"/>
      <c r="BBM1" s="10"/>
      <c r="BBN1" s="10"/>
      <c r="BBO1" s="10"/>
      <c r="BBP1" s="10"/>
      <c r="BBQ1" s="10"/>
      <c r="BBR1" s="10"/>
      <c r="BBS1" s="10"/>
      <c r="BBT1" s="10"/>
      <c r="BBU1" s="10"/>
      <c r="BBV1" s="10"/>
      <c r="BBW1" s="10"/>
      <c r="BBX1" s="10"/>
      <c r="BBY1" s="10"/>
      <c r="BBZ1" s="10"/>
      <c r="BCA1" s="10"/>
      <c r="BCB1" s="10"/>
      <c r="BCC1" s="10"/>
      <c r="BCD1" s="10"/>
      <c r="BCE1" s="10"/>
      <c r="BCF1" s="10"/>
      <c r="BCG1" s="10"/>
      <c r="BCH1" s="10"/>
      <c r="BCI1" s="10"/>
      <c r="BCJ1" s="10"/>
      <c r="BCK1" s="10"/>
      <c r="BCL1" s="10"/>
      <c r="BCM1" s="10"/>
      <c r="BCN1" s="10"/>
      <c r="BCO1" s="10"/>
      <c r="BCP1" s="10"/>
      <c r="BCQ1" s="10"/>
      <c r="BCR1" s="10"/>
      <c r="BCS1" s="10"/>
      <c r="BCT1" s="10"/>
      <c r="BCU1" s="10"/>
      <c r="BCV1" s="10"/>
      <c r="BCW1" s="10"/>
      <c r="BCX1" s="10"/>
      <c r="BCY1" s="10"/>
      <c r="BCZ1" s="10"/>
      <c r="BDA1" s="10"/>
      <c r="BDB1" s="10"/>
      <c r="BDC1" s="10"/>
      <c r="BDD1" s="10"/>
      <c r="BDE1" s="10"/>
      <c r="BDF1" s="10"/>
      <c r="BDG1" s="10"/>
      <c r="BDH1" s="10"/>
      <c r="BDI1" s="10"/>
      <c r="BDJ1" s="10"/>
      <c r="BDK1" s="10"/>
      <c r="BDL1" s="10"/>
      <c r="BDM1" s="10"/>
      <c r="BDN1" s="10"/>
      <c r="BDO1" s="10"/>
      <c r="BDP1" s="10"/>
      <c r="BDQ1" s="10"/>
      <c r="BDR1" s="10"/>
      <c r="BDS1" s="10"/>
      <c r="BDT1" s="10"/>
      <c r="BDU1" s="10"/>
      <c r="BDV1" s="10"/>
      <c r="BDW1" s="10"/>
      <c r="BDX1" s="10"/>
      <c r="BDY1" s="10"/>
      <c r="BDZ1" s="10"/>
      <c r="BEA1" s="10"/>
      <c r="BEB1" s="10"/>
      <c r="BEC1" s="10"/>
      <c r="BED1" s="10"/>
      <c r="BEE1" s="10"/>
      <c r="BEF1" s="10"/>
      <c r="BEG1" s="10"/>
      <c r="BEH1" s="10"/>
      <c r="BEI1" s="10"/>
      <c r="BEJ1" s="10"/>
      <c r="BEK1" s="10"/>
      <c r="BEL1" s="10"/>
      <c r="BEM1" s="10"/>
      <c r="BEN1" s="10"/>
      <c r="BEO1" s="10"/>
      <c r="BEP1" s="10"/>
      <c r="BEQ1" s="10"/>
      <c r="BER1" s="10"/>
      <c r="BES1" s="10"/>
      <c r="BET1" s="10"/>
      <c r="BEU1" s="10"/>
      <c r="BEV1" s="10"/>
      <c r="BEW1" s="10"/>
      <c r="BEX1" s="10"/>
      <c r="BEY1" s="10"/>
      <c r="BEZ1" s="10"/>
      <c r="BFA1" s="10"/>
      <c r="BFB1" s="10"/>
      <c r="BFC1" s="10"/>
      <c r="BFD1" s="10"/>
      <c r="BFE1" s="10"/>
      <c r="BFF1" s="10"/>
      <c r="BFG1" s="10"/>
      <c r="BFH1" s="10"/>
      <c r="BFI1" s="10"/>
      <c r="BFJ1" s="10"/>
      <c r="BFK1" s="10"/>
      <c r="BFL1" s="10"/>
      <c r="BFM1" s="10"/>
      <c r="BFN1" s="10"/>
      <c r="BFO1" s="10"/>
      <c r="BFP1" s="10"/>
      <c r="BFQ1" s="10"/>
      <c r="BFR1" s="10"/>
      <c r="BFS1" s="10"/>
      <c r="BFT1" s="10"/>
      <c r="BFU1" s="10"/>
      <c r="BFV1" s="10"/>
      <c r="BFW1" s="10"/>
      <c r="BFX1" s="10"/>
      <c r="BFY1" s="10"/>
      <c r="BFZ1" s="10"/>
      <c r="BGA1" s="10"/>
      <c r="BGB1" s="10"/>
      <c r="BGC1" s="10"/>
      <c r="BGD1" s="10"/>
      <c r="BGE1" s="10"/>
      <c r="BGF1" s="10"/>
      <c r="BGG1" s="10"/>
      <c r="BGH1" s="10"/>
      <c r="BGI1" s="10"/>
      <c r="BGJ1" s="10"/>
      <c r="BGK1" s="10"/>
      <c r="BGL1" s="10"/>
      <c r="BGM1" s="10"/>
      <c r="BGN1" s="10"/>
      <c r="BGO1" s="10"/>
      <c r="BGP1" s="10"/>
      <c r="BGQ1" s="10"/>
      <c r="BGR1" s="10"/>
      <c r="BGS1" s="10"/>
      <c r="BGT1" s="10"/>
      <c r="BGU1" s="10"/>
      <c r="BGV1" s="10"/>
      <c r="BGW1" s="10"/>
      <c r="BGX1" s="10"/>
      <c r="BGY1" s="10"/>
      <c r="BGZ1" s="10"/>
      <c r="BHA1" s="10"/>
      <c r="BHB1" s="10"/>
      <c r="BHC1" s="10"/>
      <c r="BHD1" s="10"/>
      <c r="BHE1" s="10"/>
      <c r="BHF1" s="10"/>
      <c r="BHG1" s="10"/>
      <c r="BHH1" s="10"/>
      <c r="BHI1" s="10"/>
      <c r="BHJ1" s="10"/>
      <c r="BHK1" s="10"/>
      <c r="BHL1" s="10"/>
      <c r="BHM1" s="10"/>
      <c r="BHN1" s="10"/>
      <c r="BHO1" s="10"/>
      <c r="BHP1" s="10"/>
      <c r="BHQ1" s="10"/>
      <c r="BHR1" s="10"/>
      <c r="BHS1" s="10"/>
      <c r="BHT1" s="10"/>
      <c r="BHU1" s="10"/>
      <c r="BHV1" s="10"/>
      <c r="BHW1" s="10"/>
      <c r="BHX1" s="10"/>
      <c r="BHY1" s="10"/>
      <c r="BHZ1" s="10"/>
      <c r="BIA1" s="10"/>
      <c r="BIB1" s="10"/>
      <c r="BIC1" s="10"/>
      <c r="BID1" s="10"/>
      <c r="BIE1" s="10"/>
      <c r="BIF1" s="10"/>
      <c r="BIG1" s="10"/>
      <c r="BIH1" s="10"/>
      <c r="BII1" s="10"/>
      <c r="BIJ1" s="10"/>
      <c r="BIK1" s="10"/>
      <c r="BIL1" s="10"/>
      <c r="BIM1" s="10"/>
      <c r="BIN1" s="10"/>
      <c r="BIO1" s="10"/>
      <c r="BIP1" s="10"/>
      <c r="BIQ1" s="10"/>
      <c r="BIR1" s="10"/>
      <c r="BIS1" s="10"/>
      <c r="BIT1" s="10"/>
      <c r="BIU1" s="10"/>
      <c r="BIV1" s="10"/>
      <c r="BIW1" s="10"/>
      <c r="BIX1" s="10"/>
      <c r="BIY1" s="10"/>
      <c r="BIZ1" s="10"/>
      <c r="BJA1" s="10"/>
      <c r="BJB1" s="10"/>
      <c r="BJC1" s="10"/>
      <c r="BJD1" s="10"/>
      <c r="BJE1" s="10"/>
      <c r="BJF1" s="10"/>
      <c r="BJG1" s="10"/>
      <c r="BJH1" s="10"/>
      <c r="BJI1" s="10"/>
      <c r="BJJ1" s="10"/>
      <c r="BJK1" s="10"/>
      <c r="BJL1" s="10"/>
      <c r="BJM1" s="10"/>
      <c r="BJN1" s="10"/>
      <c r="BJO1" s="10"/>
      <c r="BJP1" s="10"/>
      <c r="BJQ1" s="10"/>
      <c r="BJR1" s="10"/>
      <c r="BJS1" s="10"/>
      <c r="BJT1" s="10"/>
      <c r="BJU1" s="10"/>
      <c r="BJV1" s="10"/>
      <c r="BJW1" s="10"/>
      <c r="BJX1" s="10"/>
      <c r="BJY1" s="10"/>
      <c r="BJZ1" s="10"/>
      <c r="BKA1" s="10"/>
      <c r="BKB1" s="10"/>
      <c r="BKC1" s="10"/>
      <c r="BKD1" s="10"/>
      <c r="BKE1" s="10"/>
      <c r="BKF1" s="10"/>
      <c r="BKG1" s="10"/>
      <c r="BKH1" s="10"/>
      <c r="BKI1" s="10"/>
      <c r="BKJ1" s="10"/>
      <c r="BKK1" s="10"/>
      <c r="BKL1" s="10"/>
      <c r="BKM1" s="10"/>
      <c r="BKN1" s="10"/>
      <c r="BKO1" s="10"/>
      <c r="BKP1" s="10"/>
      <c r="BKQ1" s="10"/>
      <c r="BKR1" s="10"/>
      <c r="BKS1" s="10"/>
      <c r="BKT1" s="10"/>
      <c r="BKU1" s="10"/>
      <c r="BKV1" s="10"/>
      <c r="BKW1" s="10"/>
      <c r="BKX1" s="10"/>
      <c r="BKY1" s="10"/>
      <c r="BKZ1" s="10"/>
      <c r="BLA1" s="10"/>
      <c r="BLB1" s="10"/>
      <c r="BLC1" s="10"/>
      <c r="BLD1" s="10"/>
      <c r="BLE1" s="10"/>
      <c r="BLF1" s="10"/>
      <c r="BLG1" s="10"/>
      <c r="BLH1" s="10"/>
      <c r="BLI1" s="10"/>
      <c r="BLJ1" s="10"/>
      <c r="BLK1" s="10"/>
      <c r="BLL1" s="10"/>
      <c r="BLM1" s="10"/>
      <c r="BLN1" s="10"/>
      <c r="BLO1" s="10"/>
      <c r="BLP1" s="10"/>
      <c r="BLQ1" s="10"/>
      <c r="BLR1" s="10"/>
      <c r="BLS1" s="10"/>
      <c r="BLT1" s="10"/>
      <c r="BLU1" s="10"/>
      <c r="BLV1" s="10"/>
      <c r="BLW1" s="10"/>
      <c r="BLX1" s="10"/>
      <c r="BLY1" s="10"/>
      <c r="BLZ1" s="10"/>
      <c r="BMA1" s="10"/>
      <c r="BMB1" s="10"/>
      <c r="BMC1" s="10"/>
      <c r="BMD1" s="10"/>
      <c r="BME1" s="10"/>
      <c r="BMF1" s="10"/>
      <c r="BMG1" s="10"/>
      <c r="BMH1" s="10"/>
      <c r="BMI1" s="10"/>
      <c r="BMJ1" s="10"/>
      <c r="BMK1" s="10"/>
      <c r="BML1" s="10"/>
      <c r="BMM1" s="10"/>
      <c r="BMN1" s="10"/>
      <c r="BMO1" s="10"/>
      <c r="BMP1" s="10"/>
      <c r="BMQ1" s="10"/>
      <c r="BMR1" s="10"/>
      <c r="BMS1" s="10"/>
      <c r="BMT1" s="10"/>
      <c r="BMU1" s="10"/>
      <c r="BMV1" s="10"/>
      <c r="BMW1" s="10"/>
      <c r="BMX1" s="10"/>
      <c r="BMY1" s="10"/>
      <c r="BMZ1" s="10"/>
      <c r="BNA1" s="10"/>
      <c r="BNB1" s="10"/>
      <c r="BNC1" s="10"/>
      <c r="BND1" s="10"/>
      <c r="BNE1" s="10"/>
      <c r="BNF1" s="10"/>
      <c r="BNG1" s="10"/>
      <c r="BNH1" s="10"/>
      <c r="BNI1" s="10"/>
      <c r="BNJ1" s="10"/>
      <c r="BNK1" s="10"/>
      <c r="BNL1" s="10"/>
      <c r="BNM1" s="10"/>
      <c r="BNN1" s="10"/>
      <c r="BNO1" s="10"/>
      <c r="BNP1" s="10"/>
      <c r="BNQ1" s="10"/>
      <c r="BNR1" s="10"/>
      <c r="BNS1" s="10"/>
    </row>
    <row r="2" spans="1:1735" s="12" customFormat="1" ht="12.6" customHeight="1">
      <c r="A2" s="15" t="str">
        <f>Titulos!A4</f>
        <v>CAPITAL TOTAL</v>
      </c>
      <c r="B2" s="16" t="str">
        <f>Titulos!A3</f>
        <v># ações</v>
      </c>
      <c r="C2" s="51" t="s">
        <v>0</v>
      </c>
      <c r="D2" s="17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/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1"/>
      <c r="ANL2" s="11"/>
      <c r="ANM2" s="11"/>
      <c r="ANN2" s="11"/>
      <c r="ANO2" s="11"/>
      <c r="ANP2" s="11"/>
      <c r="ANQ2" s="11"/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/>
      <c r="AOD2" s="11"/>
      <c r="AOE2" s="11"/>
      <c r="AOF2" s="11"/>
      <c r="AOG2" s="11"/>
      <c r="AOH2" s="11"/>
      <c r="AOI2" s="11"/>
      <c r="AOJ2" s="11"/>
      <c r="AOK2" s="11"/>
      <c r="AOL2" s="11"/>
      <c r="AOM2" s="11"/>
      <c r="AON2" s="11"/>
      <c r="AOO2" s="11"/>
      <c r="AOP2" s="11"/>
      <c r="AOQ2" s="11"/>
      <c r="AOR2" s="11"/>
      <c r="AOS2" s="11"/>
      <c r="AOT2" s="11"/>
      <c r="AOU2" s="11"/>
      <c r="AOV2" s="11"/>
      <c r="AOW2" s="11"/>
      <c r="AOX2" s="11"/>
      <c r="AOY2" s="11"/>
      <c r="AOZ2" s="11"/>
      <c r="APA2" s="11"/>
      <c r="APB2" s="11"/>
      <c r="APC2" s="11"/>
      <c r="APD2" s="11"/>
      <c r="APE2" s="11"/>
      <c r="APF2" s="11"/>
      <c r="APG2" s="11"/>
      <c r="APH2" s="11"/>
      <c r="API2" s="11"/>
      <c r="APJ2" s="11"/>
      <c r="APK2" s="11"/>
      <c r="APL2" s="11"/>
      <c r="APM2" s="11"/>
      <c r="APN2" s="11"/>
      <c r="APO2" s="11"/>
      <c r="APP2" s="11"/>
      <c r="APQ2" s="11"/>
      <c r="APR2" s="11"/>
      <c r="APS2" s="11"/>
      <c r="APT2" s="11"/>
      <c r="APU2" s="11"/>
      <c r="APV2" s="11"/>
      <c r="APW2" s="11"/>
      <c r="APX2" s="11"/>
      <c r="APY2" s="11"/>
      <c r="APZ2" s="11"/>
      <c r="AQA2" s="11"/>
      <c r="AQB2" s="11"/>
      <c r="AQC2" s="11"/>
      <c r="AQD2" s="11"/>
      <c r="AQE2" s="11"/>
      <c r="AQF2" s="11"/>
      <c r="AQG2" s="11"/>
      <c r="AQH2" s="11"/>
      <c r="AQI2" s="11"/>
      <c r="AQJ2" s="11"/>
      <c r="AQK2" s="11"/>
      <c r="AQL2" s="11"/>
      <c r="AQM2" s="11"/>
      <c r="AQN2" s="11"/>
      <c r="AQO2" s="11"/>
      <c r="AQP2" s="11"/>
      <c r="AQQ2" s="11"/>
      <c r="AQR2" s="11"/>
      <c r="AQS2" s="11"/>
      <c r="AQT2" s="11"/>
      <c r="AQU2" s="11"/>
      <c r="AQV2" s="11"/>
      <c r="AQW2" s="11"/>
      <c r="AQX2" s="11"/>
      <c r="AQY2" s="11"/>
      <c r="AQZ2" s="11"/>
      <c r="ARA2" s="11"/>
      <c r="ARB2" s="11"/>
      <c r="ARC2" s="11"/>
      <c r="ARD2" s="11"/>
      <c r="ARE2" s="11"/>
      <c r="ARF2" s="11"/>
      <c r="ARG2" s="11"/>
      <c r="ARH2" s="11"/>
      <c r="ARI2" s="11"/>
      <c r="ARJ2" s="11"/>
      <c r="ARK2" s="11"/>
      <c r="ARL2" s="11"/>
      <c r="ARM2" s="11"/>
      <c r="ARN2" s="11"/>
      <c r="ARO2" s="11"/>
      <c r="ARP2" s="11"/>
      <c r="ARQ2" s="11"/>
      <c r="ARR2" s="11"/>
      <c r="ARS2" s="11"/>
      <c r="ART2" s="11"/>
      <c r="ARU2" s="11"/>
      <c r="ARV2" s="11"/>
      <c r="ARW2" s="11"/>
      <c r="ARX2" s="11"/>
      <c r="ARY2" s="11"/>
      <c r="ARZ2" s="11"/>
      <c r="ASA2" s="11"/>
      <c r="ASB2" s="11"/>
      <c r="ASC2" s="11"/>
      <c r="ASD2" s="11"/>
      <c r="ASE2" s="11"/>
      <c r="ASF2" s="11"/>
      <c r="ASG2" s="11"/>
      <c r="ASH2" s="11"/>
      <c r="ASI2" s="11"/>
      <c r="ASJ2" s="11"/>
      <c r="ASK2" s="11"/>
      <c r="ASL2" s="11"/>
      <c r="ASM2" s="11"/>
      <c r="ASN2" s="11"/>
      <c r="ASO2" s="11"/>
      <c r="ASP2" s="11"/>
      <c r="ASQ2" s="11"/>
      <c r="ASR2" s="11"/>
      <c r="ASS2" s="11"/>
      <c r="AST2" s="11"/>
      <c r="ASU2" s="11"/>
      <c r="ASV2" s="11"/>
      <c r="ASW2" s="11"/>
      <c r="ASX2" s="11"/>
      <c r="ASY2" s="11"/>
      <c r="ASZ2" s="11"/>
      <c r="ATA2" s="11"/>
      <c r="ATB2" s="11"/>
      <c r="ATC2" s="11"/>
      <c r="ATD2" s="11"/>
      <c r="ATE2" s="11"/>
      <c r="ATF2" s="11"/>
      <c r="ATG2" s="11"/>
      <c r="ATH2" s="11"/>
      <c r="ATI2" s="11"/>
      <c r="ATJ2" s="11"/>
      <c r="ATK2" s="11"/>
      <c r="ATL2" s="11"/>
      <c r="ATM2" s="11"/>
      <c r="ATN2" s="11"/>
      <c r="ATO2" s="11"/>
      <c r="ATP2" s="11"/>
      <c r="ATQ2" s="11"/>
      <c r="ATR2" s="11"/>
      <c r="ATS2" s="11"/>
      <c r="ATT2" s="11"/>
      <c r="ATU2" s="11"/>
      <c r="ATV2" s="11"/>
      <c r="ATW2" s="11"/>
      <c r="ATX2" s="11"/>
      <c r="ATY2" s="11"/>
      <c r="ATZ2" s="11"/>
      <c r="AUA2" s="11"/>
      <c r="AUB2" s="11"/>
      <c r="AUC2" s="11"/>
      <c r="AUD2" s="11"/>
      <c r="AUE2" s="11"/>
      <c r="AUF2" s="11"/>
      <c r="AUG2" s="11"/>
      <c r="AUH2" s="11"/>
      <c r="AUI2" s="11"/>
      <c r="AUJ2" s="11"/>
      <c r="AUK2" s="11"/>
      <c r="AUL2" s="11"/>
      <c r="AUM2" s="11"/>
      <c r="AUN2" s="11"/>
      <c r="AUO2" s="11"/>
      <c r="AUP2" s="11"/>
      <c r="AUQ2" s="11"/>
      <c r="AUR2" s="11"/>
      <c r="AUS2" s="11"/>
      <c r="AUT2" s="11"/>
      <c r="AUU2" s="11"/>
      <c r="AUV2" s="11"/>
      <c r="AUW2" s="11"/>
      <c r="AUX2" s="11"/>
      <c r="AUY2" s="11"/>
      <c r="AUZ2" s="11"/>
      <c r="AVA2" s="11"/>
      <c r="AVB2" s="11"/>
      <c r="AVC2" s="11"/>
      <c r="AVD2" s="11"/>
      <c r="AVE2" s="11"/>
      <c r="AVF2" s="11"/>
      <c r="AVG2" s="11"/>
      <c r="AVH2" s="11"/>
      <c r="AVI2" s="11"/>
      <c r="AVJ2" s="11"/>
      <c r="AVK2" s="11"/>
      <c r="AVL2" s="11"/>
      <c r="AVM2" s="11"/>
      <c r="AVN2" s="11"/>
      <c r="AVO2" s="11"/>
      <c r="AVP2" s="11"/>
      <c r="AVQ2" s="11"/>
      <c r="AVR2" s="11"/>
      <c r="AVS2" s="11"/>
      <c r="AVT2" s="11"/>
      <c r="AVU2" s="11"/>
      <c r="AVV2" s="11"/>
      <c r="AVW2" s="11"/>
      <c r="AVX2" s="11"/>
      <c r="AVY2" s="11"/>
      <c r="AVZ2" s="11"/>
      <c r="AWA2" s="11"/>
      <c r="AWB2" s="11"/>
      <c r="AWC2" s="11"/>
      <c r="AWD2" s="11"/>
      <c r="AWE2" s="11"/>
      <c r="AWF2" s="11"/>
      <c r="AWG2" s="11"/>
      <c r="AWH2" s="11"/>
      <c r="AWI2" s="11"/>
      <c r="AWJ2" s="11"/>
      <c r="AWK2" s="11"/>
      <c r="AWL2" s="11"/>
      <c r="AWM2" s="11"/>
      <c r="AWN2" s="11"/>
      <c r="AWO2" s="11"/>
      <c r="AWP2" s="11"/>
      <c r="AWQ2" s="11"/>
      <c r="AWR2" s="11"/>
      <c r="AWS2" s="11"/>
      <c r="AWT2" s="11"/>
      <c r="AWU2" s="11"/>
      <c r="AWV2" s="11"/>
      <c r="AWW2" s="11"/>
      <c r="AWX2" s="11"/>
      <c r="AWY2" s="11"/>
      <c r="AWZ2" s="11"/>
      <c r="AXA2" s="11"/>
      <c r="AXB2" s="11"/>
      <c r="AXC2" s="11"/>
      <c r="AXD2" s="11"/>
      <c r="AXE2" s="11"/>
      <c r="AXF2" s="11"/>
      <c r="AXG2" s="11"/>
      <c r="AXH2" s="11"/>
      <c r="AXI2" s="11"/>
      <c r="AXJ2" s="11"/>
      <c r="AXK2" s="11"/>
      <c r="AXL2" s="11"/>
      <c r="AXM2" s="11"/>
      <c r="AXN2" s="11"/>
      <c r="AXO2" s="11"/>
      <c r="AXP2" s="11"/>
      <c r="AXQ2" s="11"/>
      <c r="AXR2" s="11"/>
      <c r="AXS2" s="11"/>
      <c r="AXT2" s="11"/>
      <c r="AXU2" s="11"/>
      <c r="AXV2" s="11"/>
      <c r="AXW2" s="11"/>
      <c r="AXX2" s="11"/>
      <c r="AXY2" s="11"/>
      <c r="AXZ2" s="11"/>
      <c r="AYA2" s="11"/>
      <c r="AYB2" s="11"/>
      <c r="AYC2" s="11"/>
      <c r="AYD2" s="11"/>
      <c r="AYE2" s="11"/>
      <c r="AYF2" s="11"/>
      <c r="AYG2" s="11"/>
      <c r="AYH2" s="11"/>
      <c r="AYI2" s="11"/>
      <c r="AYJ2" s="11"/>
      <c r="AYK2" s="11"/>
      <c r="AYL2" s="11"/>
      <c r="AYM2" s="11"/>
      <c r="AYN2" s="11"/>
      <c r="AYO2" s="11"/>
      <c r="AYP2" s="11"/>
      <c r="AYQ2" s="11"/>
      <c r="AYR2" s="11"/>
      <c r="AYS2" s="11"/>
      <c r="AYT2" s="11"/>
      <c r="AYU2" s="11"/>
      <c r="AYV2" s="11"/>
      <c r="AYW2" s="11"/>
      <c r="AYX2" s="11"/>
      <c r="AYY2" s="11"/>
      <c r="AYZ2" s="11"/>
      <c r="AZA2" s="11"/>
      <c r="AZB2" s="11"/>
      <c r="AZC2" s="11"/>
      <c r="AZD2" s="11"/>
      <c r="AZE2" s="11"/>
      <c r="AZF2" s="11"/>
      <c r="AZG2" s="11"/>
      <c r="AZH2" s="11"/>
      <c r="AZI2" s="11"/>
      <c r="AZJ2" s="11"/>
      <c r="AZK2" s="11"/>
      <c r="AZL2" s="11"/>
      <c r="AZM2" s="11"/>
      <c r="AZN2" s="11"/>
      <c r="AZO2" s="11"/>
      <c r="AZP2" s="11"/>
      <c r="AZQ2" s="11"/>
      <c r="AZR2" s="11"/>
      <c r="AZS2" s="11"/>
      <c r="AZT2" s="11"/>
      <c r="AZU2" s="11"/>
      <c r="AZV2" s="11"/>
      <c r="AZW2" s="11"/>
      <c r="AZX2" s="11"/>
      <c r="AZY2" s="11"/>
      <c r="AZZ2" s="11"/>
      <c r="BAA2" s="11"/>
      <c r="BAB2" s="11"/>
      <c r="BAC2" s="11"/>
      <c r="BAD2" s="11"/>
      <c r="BAE2" s="11"/>
      <c r="BAF2" s="11"/>
      <c r="BAG2" s="11"/>
      <c r="BAH2" s="11"/>
      <c r="BAI2" s="11"/>
      <c r="BAJ2" s="11"/>
      <c r="BAK2" s="11"/>
      <c r="BAL2" s="11"/>
      <c r="BAM2" s="11"/>
      <c r="BAN2" s="11"/>
      <c r="BAO2" s="11"/>
      <c r="BAP2" s="11"/>
      <c r="BAQ2" s="11"/>
      <c r="BAR2" s="11"/>
      <c r="BAS2" s="11"/>
      <c r="BAT2" s="11"/>
      <c r="BAU2" s="11"/>
      <c r="BAV2" s="11"/>
      <c r="BAW2" s="11"/>
      <c r="BAX2" s="11"/>
      <c r="BAY2" s="11"/>
      <c r="BAZ2" s="11"/>
      <c r="BBA2" s="11"/>
      <c r="BBB2" s="11"/>
      <c r="BBC2" s="11"/>
      <c r="BBD2" s="11"/>
      <c r="BBE2" s="11"/>
      <c r="BBF2" s="11"/>
      <c r="BBG2" s="11"/>
      <c r="BBH2" s="11"/>
      <c r="BBI2" s="11"/>
      <c r="BBJ2" s="11"/>
      <c r="BBK2" s="11"/>
      <c r="BBL2" s="11"/>
      <c r="BBM2" s="11"/>
      <c r="BBN2" s="11"/>
      <c r="BBO2" s="11"/>
      <c r="BBP2" s="11"/>
      <c r="BBQ2" s="11"/>
      <c r="BBR2" s="11"/>
      <c r="BBS2" s="11"/>
      <c r="BBT2" s="11"/>
      <c r="BBU2" s="11"/>
      <c r="BBV2" s="11"/>
      <c r="BBW2" s="11"/>
      <c r="BBX2" s="11"/>
      <c r="BBY2" s="11"/>
      <c r="BBZ2" s="11"/>
      <c r="BCA2" s="11"/>
      <c r="BCB2" s="11"/>
      <c r="BCC2" s="11"/>
      <c r="BCD2" s="11"/>
      <c r="BCE2" s="11"/>
      <c r="BCF2" s="11"/>
      <c r="BCG2" s="11"/>
      <c r="BCH2" s="11"/>
      <c r="BCI2" s="11"/>
      <c r="BCJ2" s="11"/>
      <c r="BCK2" s="11"/>
      <c r="BCL2" s="11"/>
      <c r="BCM2" s="11"/>
      <c r="BCN2" s="11"/>
      <c r="BCO2" s="11"/>
      <c r="BCP2" s="11"/>
      <c r="BCQ2" s="11"/>
      <c r="BCR2" s="11"/>
      <c r="BCS2" s="11"/>
      <c r="BCT2" s="11"/>
      <c r="BCU2" s="11"/>
      <c r="BCV2" s="11"/>
      <c r="BCW2" s="11"/>
      <c r="BCX2" s="11"/>
      <c r="BCY2" s="11"/>
      <c r="BCZ2" s="11"/>
      <c r="BDA2" s="11"/>
      <c r="BDB2" s="11"/>
      <c r="BDC2" s="11"/>
      <c r="BDD2" s="11"/>
      <c r="BDE2" s="11"/>
      <c r="BDF2" s="11"/>
      <c r="BDG2" s="11"/>
      <c r="BDH2" s="11"/>
      <c r="BDI2" s="11"/>
      <c r="BDJ2" s="11"/>
      <c r="BDK2" s="11"/>
      <c r="BDL2" s="11"/>
      <c r="BDM2" s="11"/>
      <c r="BDN2" s="11"/>
      <c r="BDO2" s="11"/>
      <c r="BDP2" s="11"/>
      <c r="BDQ2" s="11"/>
      <c r="BDR2" s="11"/>
      <c r="BDS2" s="11"/>
      <c r="BDT2" s="11"/>
      <c r="BDU2" s="11"/>
      <c r="BDV2" s="11"/>
      <c r="BDW2" s="11"/>
      <c r="BDX2" s="11"/>
      <c r="BDY2" s="11"/>
      <c r="BDZ2" s="11"/>
      <c r="BEA2" s="11"/>
      <c r="BEB2" s="11"/>
      <c r="BEC2" s="11"/>
      <c r="BED2" s="11"/>
      <c r="BEE2" s="11"/>
      <c r="BEF2" s="11"/>
      <c r="BEG2" s="11"/>
      <c r="BEH2" s="11"/>
      <c r="BEI2" s="11"/>
      <c r="BEJ2" s="11"/>
      <c r="BEK2" s="11"/>
      <c r="BEL2" s="11"/>
      <c r="BEM2" s="11"/>
      <c r="BEN2" s="11"/>
      <c r="BEO2" s="11"/>
      <c r="BEP2" s="11"/>
      <c r="BEQ2" s="11"/>
      <c r="BER2" s="11"/>
      <c r="BES2" s="11"/>
      <c r="BET2" s="11"/>
      <c r="BEU2" s="11"/>
      <c r="BEV2" s="11"/>
      <c r="BEW2" s="11"/>
      <c r="BEX2" s="11"/>
      <c r="BEY2" s="11"/>
      <c r="BEZ2" s="11"/>
      <c r="BFA2" s="11"/>
      <c r="BFB2" s="11"/>
      <c r="BFC2" s="11"/>
      <c r="BFD2" s="11"/>
      <c r="BFE2" s="11"/>
      <c r="BFF2" s="11"/>
      <c r="BFG2" s="11"/>
      <c r="BFH2" s="11"/>
      <c r="BFI2" s="11"/>
      <c r="BFJ2" s="11"/>
      <c r="BFK2" s="11"/>
      <c r="BFL2" s="11"/>
      <c r="BFM2" s="11"/>
      <c r="BFN2" s="11"/>
      <c r="BFO2" s="11"/>
      <c r="BFP2" s="11"/>
      <c r="BFQ2" s="11"/>
      <c r="BFR2" s="11"/>
      <c r="BFS2" s="11"/>
      <c r="BFT2" s="11"/>
      <c r="BFU2" s="11"/>
      <c r="BFV2" s="11"/>
      <c r="BFW2" s="11"/>
      <c r="BFX2" s="11"/>
      <c r="BFY2" s="11"/>
      <c r="BFZ2" s="11"/>
      <c r="BGA2" s="11"/>
      <c r="BGB2" s="11"/>
      <c r="BGC2" s="11"/>
      <c r="BGD2" s="11"/>
      <c r="BGE2" s="11"/>
      <c r="BGF2" s="11"/>
      <c r="BGG2" s="11"/>
      <c r="BGH2" s="11"/>
      <c r="BGI2" s="11"/>
      <c r="BGJ2" s="11"/>
      <c r="BGK2" s="11"/>
      <c r="BGL2" s="11"/>
      <c r="BGM2" s="11"/>
      <c r="BGN2" s="11"/>
      <c r="BGO2" s="11"/>
      <c r="BGP2" s="11"/>
      <c r="BGQ2" s="11"/>
      <c r="BGR2" s="11"/>
      <c r="BGS2" s="11"/>
      <c r="BGT2" s="11"/>
      <c r="BGU2" s="11"/>
      <c r="BGV2" s="11"/>
      <c r="BGW2" s="11"/>
      <c r="BGX2" s="11"/>
      <c r="BGY2" s="11"/>
      <c r="BGZ2" s="11"/>
      <c r="BHA2" s="11"/>
      <c r="BHB2" s="11"/>
      <c r="BHC2" s="11"/>
      <c r="BHD2" s="11"/>
      <c r="BHE2" s="11"/>
      <c r="BHF2" s="11"/>
      <c r="BHG2" s="11"/>
      <c r="BHH2" s="11"/>
      <c r="BHI2" s="11"/>
      <c r="BHJ2" s="11"/>
      <c r="BHK2" s="11"/>
      <c r="BHL2" s="11"/>
      <c r="BHM2" s="11"/>
      <c r="BHN2" s="11"/>
      <c r="BHO2" s="11"/>
      <c r="BHP2" s="11"/>
      <c r="BHQ2" s="11"/>
      <c r="BHR2" s="11"/>
      <c r="BHS2" s="11"/>
      <c r="BHT2" s="11"/>
      <c r="BHU2" s="11"/>
      <c r="BHV2" s="11"/>
      <c r="BHW2" s="11"/>
      <c r="BHX2" s="11"/>
      <c r="BHY2" s="11"/>
      <c r="BHZ2" s="11"/>
      <c r="BIA2" s="11"/>
      <c r="BIB2" s="11"/>
      <c r="BIC2" s="11"/>
      <c r="BID2" s="11"/>
      <c r="BIE2" s="11"/>
      <c r="BIF2" s="11"/>
      <c r="BIG2" s="11"/>
      <c r="BIH2" s="11"/>
      <c r="BII2" s="11"/>
      <c r="BIJ2" s="11"/>
      <c r="BIK2" s="11"/>
      <c r="BIL2" s="11"/>
      <c r="BIM2" s="11"/>
      <c r="BIN2" s="11"/>
      <c r="BIO2" s="11"/>
      <c r="BIP2" s="11"/>
      <c r="BIQ2" s="11"/>
      <c r="BIR2" s="11"/>
      <c r="BIS2" s="11"/>
      <c r="BIT2" s="11"/>
      <c r="BIU2" s="11"/>
      <c r="BIV2" s="11"/>
      <c r="BIW2" s="11"/>
      <c r="BIX2" s="11"/>
      <c r="BIY2" s="11"/>
      <c r="BIZ2" s="11"/>
      <c r="BJA2" s="11"/>
      <c r="BJB2" s="11"/>
      <c r="BJC2" s="11"/>
      <c r="BJD2" s="11"/>
      <c r="BJE2" s="11"/>
      <c r="BJF2" s="11"/>
      <c r="BJG2" s="11"/>
      <c r="BJH2" s="11"/>
      <c r="BJI2" s="11"/>
      <c r="BJJ2" s="11"/>
      <c r="BJK2" s="11"/>
      <c r="BJL2" s="11"/>
      <c r="BJM2" s="11"/>
      <c r="BJN2" s="11"/>
      <c r="BJO2" s="11"/>
      <c r="BJP2" s="11"/>
      <c r="BJQ2" s="11"/>
      <c r="BJR2" s="11"/>
      <c r="BJS2" s="11"/>
      <c r="BJT2" s="11"/>
      <c r="BJU2" s="11"/>
      <c r="BJV2" s="11"/>
      <c r="BJW2" s="11"/>
      <c r="BJX2" s="11"/>
      <c r="BJY2" s="11"/>
      <c r="BJZ2" s="11"/>
      <c r="BKA2" s="11"/>
      <c r="BKB2" s="11"/>
      <c r="BKC2" s="11"/>
      <c r="BKD2" s="11"/>
      <c r="BKE2" s="11"/>
      <c r="BKF2" s="11"/>
      <c r="BKG2" s="11"/>
      <c r="BKH2" s="11"/>
      <c r="BKI2" s="11"/>
      <c r="BKJ2" s="11"/>
      <c r="BKK2" s="11"/>
      <c r="BKL2" s="11"/>
      <c r="BKM2" s="11"/>
      <c r="BKN2" s="11"/>
      <c r="BKO2" s="11"/>
      <c r="BKP2" s="11"/>
      <c r="BKQ2" s="11"/>
      <c r="BKR2" s="11"/>
      <c r="BKS2" s="11"/>
      <c r="BKT2" s="11"/>
      <c r="BKU2" s="11"/>
      <c r="BKV2" s="11"/>
      <c r="BKW2" s="11"/>
      <c r="BKX2" s="11"/>
      <c r="BKY2" s="11"/>
      <c r="BKZ2" s="11"/>
      <c r="BLA2" s="11"/>
      <c r="BLB2" s="11"/>
      <c r="BLC2" s="11"/>
      <c r="BLD2" s="11"/>
      <c r="BLE2" s="11"/>
      <c r="BLF2" s="11"/>
      <c r="BLG2" s="11"/>
      <c r="BLH2" s="11"/>
      <c r="BLI2" s="11"/>
      <c r="BLJ2" s="11"/>
      <c r="BLK2" s="11"/>
      <c r="BLL2" s="11"/>
      <c r="BLM2" s="11"/>
      <c r="BLN2" s="11"/>
      <c r="BLO2" s="11"/>
      <c r="BLP2" s="11"/>
      <c r="BLQ2" s="11"/>
      <c r="BLR2" s="11"/>
      <c r="BLS2" s="11"/>
      <c r="BLT2" s="11"/>
      <c r="BLU2" s="11"/>
      <c r="BLV2" s="11"/>
      <c r="BLW2" s="11"/>
      <c r="BLX2" s="11"/>
      <c r="BLY2" s="11"/>
      <c r="BLZ2" s="11"/>
      <c r="BMA2" s="11"/>
      <c r="BMB2" s="11"/>
      <c r="BMC2" s="11"/>
      <c r="BMD2" s="11"/>
      <c r="BME2" s="11"/>
      <c r="BMF2" s="11"/>
      <c r="BMG2" s="11"/>
      <c r="BMH2" s="11"/>
      <c r="BMI2" s="11"/>
      <c r="BMJ2" s="11"/>
      <c r="BMK2" s="11"/>
      <c r="BML2" s="11"/>
      <c r="BMM2" s="11"/>
      <c r="BMN2" s="11"/>
      <c r="BMO2" s="11"/>
      <c r="BMP2" s="11"/>
      <c r="BMQ2" s="11"/>
      <c r="BMR2" s="11"/>
      <c r="BMS2" s="11"/>
      <c r="BMT2" s="11"/>
      <c r="BMU2" s="11"/>
      <c r="BMV2" s="11"/>
      <c r="BMW2" s="11"/>
      <c r="BMX2" s="11"/>
      <c r="BMY2" s="11"/>
      <c r="BMZ2" s="11"/>
      <c r="BNA2" s="11"/>
      <c r="BNB2" s="11"/>
      <c r="BNC2" s="11"/>
      <c r="BND2" s="11"/>
      <c r="BNE2" s="11"/>
      <c r="BNF2" s="11"/>
      <c r="BNG2" s="11"/>
      <c r="BNH2" s="11"/>
      <c r="BNI2" s="11"/>
      <c r="BNJ2" s="11"/>
      <c r="BNK2" s="11"/>
      <c r="BNL2" s="11"/>
      <c r="BNM2" s="11"/>
      <c r="BNN2" s="11"/>
      <c r="BNO2" s="11"/>
      <c r="BNP2" s="11"/>
      <c r="BNQ2" s="11"/>
      <c r="BNR2" s="11"/>
      <c r="BNS2" s="11"/>
    </row>
    <row r="3" spans="1:1735" s="13" customFormat="1" ht="12.6" customHeight="1">
      <c r="A3" s="36" t="str">
        <f>Titulos!A5</f>
        <v>Grupo de controle</v>
      </c>
      <c r="B3" s="39">
        <f>B21+B38</f>
        <v>4793629957</v>
      </c>
      <c r="C3" s="52">
        <f>B3/B$17</f>
        <v>0.36748293036702029</v>
      </c>
      <c r="D3" s="44" t="str">
        <f>A2</f>
        <v>CAPITAL TOTAL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</row>
    <row r="4" spans="1:1735" s="11" customFormat="1" ht="12.6" customHeight="1">
      <c r="A4" s="18" t="str">
        <f>Titulos!A6</f>
        <v xml:space="preserve">  Governo Federal</v>
      </c>
      <c r="B4" s="40">
        <f>B22</f>
        <v>3740470811</v>
      </c>
      <c r="C4" s="53">
        <f>B4/B$17</f>
        <v>0.28674703448299249</v>
      </c>
      <c r="E4" s="66"/>
      <c r="F4" s="70"/>
    </row>
    <row r="5" spans="1:1735" s="13" customFormat="1" ht="12.6" customHeight="1">
      <c r="A5" s="18" t="str">
        <f>Titulos!A7</f>
        <v xml:space="preserve">  BNDESPar</v>
      </c>
      <c r="B5" s="40">
        <f>B23+B39</f>
        <v>917910888</v>
      </c>
      <c r="C5" s="53">
        <f>B5/B$17</f>
        <v>7.0367672507858067E-2</v>
      </c>
      <c r="D5" s="21"/>
      <c r="E5" s="11"/>
      <c r="F5" s="71"/>
    </row>
    <row r="6" spans="1:1735" s="13" customFormat="1" ht="12.6" customHeight="1">
      <c r="A6" s="18" t="str">
        <f>Titulos!A8</f>
        <v xml:space="preserve">  BNDES</v>
      </c>
      <c r="B6" s="40">
        <f>B40</f>
        <v>135248258</v>
      </c>
      <c r="C6" s="53">
        <f>B6/B$17</f>
        <v>1.0368223376169709E-2</v>
      </c>
      <c r="D6" s="21"/>
      <c r="E6" s="11"/>
      <c r="F6" s="71"/>
    </row>
    <row r="7" spans="1:1735" s="11" customFormat="1" ht="12.6" customHeight="1">
      <c r="A7" s="37" t="str">
        <f>Titulos!A11</f>
        <v>Investidores não-brasileiros *</v>
      </c>
      <c r="B7" s="41">
        <f t="shared" ref="B7:B18" si="0">B24+B41</f>
        <v>5324710349</v>
      </c>
      <c r="C7" s="54">
        <f>B7/B$17</f>
        <v>0.40819591415243639</v>
      </c>
      <c r="D7" s="20"/>
      <c r="F7" s="70"/>
    </row>
    <row r="8" spans="1:1735" s="11" customFormat="1" ht="12.6" customHeight="1">
      <c r="A8" s="18" t="str">
        <f>Titulos!A12</f>
        <v xml:space="preserve">  NYSE - ADRs</v>
      </c>
      <c r="B8" s="40">
        <f t="shared" si="0"/>
        <v>2488525904</v>
      </c>
      <c r="C8" s="53">
        <f t="shared" ref="C8:C14" si="1">B8/B$17</f>
        <v>0.19077208706123711</v>
      </c>
      <c r="D8" s="21"/>
      <c r="F8" s="70"/>
    </row>
    <row r="9" spans="1:1735" s="11" customFormat="1" ht="12.6" customHeight="1">
      <c r="A9" s="18" t="str">
        <f>Titulos!A13</f>
        <v xml:space="preserve">  B3</v>
      </c>
      <c r="B9" s="40">
        <f t="shared" si="0"/>
        <v>2836184445</v>
      </c>
      <c r="C9" s="53">
        <f t="shared" si="1"/>
        <v>0.21742382709119928</v>
      </c>
      <c r="D9" s="21"/>
      <c r="F9" s="70"/>
    </row>
    <row r="10" spans="1:1735" s="11" customFormat="1" ht="12.6" customHeight="1">
      <c r="A10" s="37" t="str">
        <f>Titulos!A14</f>
        <v>Investidores brasileiros *</v>
      </c>
      <c r="B10" s="41">
        <f t="shared" si="0"/>
        <v>2925860955</v>
      </c>
      <c r="C10" s="54">
        <f>B10/B$17</f>
        <v>0.22429848929405974</v>
      </c>
      <c r="D10" s="20"/>
      <c r="E10" s="61"/>
      <c r="F10" s="61"/>
    </row>
    <row r="11" spans="1:1735" s="11" customFormat="1" ht="12.6" customHeight="1">
      <c r="A11" s="18" t="str">
        <f>Titulos!A15</f>
        <v xml:space="preserve">  Investidores institucionais</v>
      </c>
      <c r="B11" s="40">
        <f t="shared" si="0"/>
        <v>1256616526</v>
      </c>
      <c r="C11" s="53">
        <f>B11/B$17</f>
        <v>9.6333076909237314E-2</v>
      </c>
      <c r="D11" s="20"/>
      <c r="E11" s="61"/>
      <c r="F11" s="75"/>
    </row>
    <row r="12" spans="1:1735" s="11" customFormat="1" ht="12.6" customHeight="1">
      <c r="A12" s="29" t="str">
        <f>Titulos!A16</f>
        <v xml:space="preserve">  Varejo</v>
      </c>
      <c r="B12" s="41">
        <f t="shared" si="0"/>
        <v>1669244429</v>
      </c>
      <c r="C12" s="54">
        <f>B12/B$17</f>
        <v>0.12796541238482242</v>
      </c>
      <c r="D12" s="20"/>
      <c r="F12" s="70"/>
    </row>
    <row r="13" spans="1:1735" s="13" customFormat="1" ht="12.6" customHeight="1">
      <c r="A13" s="18" t="str">
        <f>Titulos!A17</f>
        <v xml:space="preserve">    Fundos FMP-FGTS/FIA</v>
      </c>
      <c r="B13" s="40">
        <f t="shared" si="0"/>
        <v>169053986</v>
      </c>
      <c r="C13" s="53">
        <f>B13/B$17</f>
        <v>1.2959793459815702E-2</v>
      </c>
      <c r="D13" s="21"/>
      <c r="E13" s="11"/>
      <c r="F13" s="78"/>
    </row>
    <row r="14" spans="1:1735" s="13" customFormat="1" ht="12.6" customHeight="1">
      <c r="A14" s="18" t="str">
        <f>Titulos!A18</f>
        <v xml:space="preserve">    Varejo em geral</v>
      </c>
      <c r="B14" s="40">
        <f t="shared" si="0"/>
        <v>1500190443</v>
      </c>
      <c r="C14" s="53">
        <f>B14/B$17</f>
        <v>0.11500561892500671</v>
      </c>
      <c r="D14" s="21"/>
      <c r="E14" s="60"/>
      <c r="F14" s="62"/>
    </row>
    <row r="15" spans="1:1735" s="11" customFormat="1" ht="12.6" customHeight="1">
      <c r="A15" s="22" t="str">
        <f>Titulos!A19</f>
        <v>Total outstanding **</v>
      </c>
      <c r="B15" s="42">
        <f>B32+B49</f>
        <v>13044201261</v>
      </c>
      <c r="C15" s="55">
        <f>B15/B$17</f>
        <v>0.99997733381351639</v>
      </c>
      <c r="D15" s="20"/>
      <c r="F15" s="74"/>
    </row>
    <row r="16" spans="1:1735" s="11" customFormat="1" ht="12.6" customHeight="1">
      <c r="A16" s="18" t="str">
        <f>Titulos!A20</f>
        <v>Ações em tesouraria</v>
      </c>
      <c r="B16" s="19">
        <f t="shared" si="0"/>
        <v>295669</v>
      </c>
      <c r="C16" s="56">
        <f>B16/B$17</f>
        <v>2.266618648359021E-5</v>
      </c>
      <c r="D16" s="20"/>
      <c r="F16" s="46"/>
    </row>
    <row r="17" spans="1:1735" s="11" customFormat="1" ht="12.6" customHeight="1">
      <c r="A17" s="22" t="str">
        <f>Titulos!A21</f>
        <v>Total</v>
      </c>
      <c r="B17" s="23">
        <f t="shared" si="0"/>
        <v>13044496930</v>
      </c>
      <c r="C17" s="57">
        <f>B17/B$17</f>
        <v>1</v>
      </c>
      <c r="D17" s="20"/>
      <c r="F17" s="46"/>
    </row>
    <row r="18" spans="1:1735" s="13" customFormat="1" ht="12.6" customHeight="1">
      <c r="A18" s="24" t="str">
        <f>Titulos!A22</f>
        <v>* Free float</v>
      </c>
      <c r="B18" s="23">
        <f t="shared" si="0"/>
        <v>8250571304</v>
      </c>
      <c r="C18" s="57">
        <f>B18/B$17</f>
        <v>0.6324944034464961</v>
      </c>
      <c r="D18" s="21"/>
      <c r="F18" s="47"/>
    </row>
    <row r="19" spans="1:1735" ht="12.6" customHeight="1">
      <c r="C19" s="58"/>
      <c r="F19" s="48"/>
    </row>
    <row r="20" spans="1:1735" s="12" customFormat="1" ht="12.6" customHeight="1">
      <c r="A20" s="26" t="str">
        <f>Titulos!A24</f>
        <v>AÇÕES ORDINÁRIAS (PETR3, PBR-ADR)</v>
      </c>
      <c r="B20" s="16" t="str">
        <f>Titulos!A3</f>
        <v># ações</v>
      </c>
      <c r="C20" s="51" t="s">
        <v>0</v>
      </c>
      <c r="D20" s="27"/>
      <c r="E20" s="11"/>
      <c r="F20" s="46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11"/>
      <c r="NF20" s="11"/>
      <c r="NG20" s="11"/>
      <c r="NH20" s="11"/>
      <c r="NI20" s="11"/>
      <c r="NJ20" s="11"/>
      <c r="NK20" s="11"/>
      <c r="NL20" s="11"/>
      <c r="NM20" s="11"/>
      <c r="NN20" s="11"/>
      <c r="NO20" s="11"/>
      <c r="NP20" s="11"/>
      <c r="NQ20" s="11"/>
      <c r="NR20" s="11"/>
      <c r="NS20" s="11"/>
      <c r="NT20" s="11"/>
      <c r="NU20" s="11"/>
      <c r="NV20" s="11"/>
      <c r="NW20" s="11"/>
      <c r="NX20" s="11"/>
      <c r="NY20" s="11"/>
      <c r="NZ20" s="11"/>
      <c r="OA20" s="11"/>
      <c r="OB20" s="11"/>
      <c r="OC20" s="11"/>
      <c r="OD20" s="11"/>
      <c r="OE20" s="11"/>
      <c r="OF20" s="11"/>
      <c r="OG20" s="11"/>
      <c r="OH20" s="11"/>
      <c r="OI20" s="11"/>
      <c r="OJ20" s="11"/>
      <c r="OK20" s="11"/>
      <c r="OL20" s="11"/>
      <c r="OM20" s="11"/>
      <c r="ON20" s="11"/>
      <c r="OO20" s="11"/>
      <c r="OP20" s="11"/>
      <c r="OQ20" s="11"/>
      <c r="OR20" s="11"/>
      <c r="OS20" s="11"/>
      <c r="OT20" s="11"/>
      <c r="OU20" s="11"/>
      <c r="OV20" s="11"/>
      <c r="OW20" s="11"/>
      <c r="OX20" s="11"/>
      <c r="OY20" s="11"/>
      <c r="OZ20" s="11"/>
      <c r="PA20" s="11"/>
      <c r="PB20" s="11"/>
      <c r="PC20" s="11"/>
      <c r="PD20" s="11"/>
      <c r="PE20" s="11"/>
      <c r="PF20" s="11"/>
      <c r="PG20" s="11"/>
      <c r="PH20" s="11"/>
      <c r="PI20" s="11"/>
      <c r="PJ20" s="11"/>
      <c r="PK20" s="11"/>
      <c r="PL20" s="11"/>
      <c r="PM20" s="11"/>
      <c r="PN20" s="11"/>
      <c r="PO20" s="11"/>
      <c r="PP20" s="11"/>
      <c r="PQ20" s="11"/>
      <c r="PR20" s="11"/>
      <c r="PS20" s="11"/>
      <c r="PT20" s="11"/>
      <c r="PU20" s="11"/>
      <c r="PV20" s="11"/>
      <c r="PW20" s="11"/>
      <c r="PX20" s="11"/>
      <c r="PY20" s="11"/>
      <c r="PZ20" s="11"/>
      <c r="QA20" s="11"/>
      <c r="QB20" s="11"/>
      <c r="QC20" s="11"/>
      <c r="QD20" s="11"/>
      <c r="QE20" s="11"/>
      <c r="QF20" s="11"/>
      <c r="QG20" s="11"/>
      <c r="QH20" s="11"/>
      <c r="QI20" s="11"/>
      <c r="QJ20" s="11"/>
      <c r="QK20" s="11"/>
      <c r="QL20" s="11"/>
      <c r="QM20" s="11"/>
      <c r="QN20" s="11"/>
      <c r="QO20" s="11"/>
      <c r="QP20" s="11"/>
      <c r="QQ20" s="11"/>
      <c r="QR20" s="11"/>
      <c r="QS20" s="11"/>
      <c r="QT20" s="11"/>
      <c r="QU20" s="11"/>
      <c r="QV20" s="11"/>
      <c r="QW20" s="11"/>
      <c r="QX20" s="11"/>
      <c r="QY20" s="11"/>
      <c r="QZ20" s="11"/>
      <c r="RA20" s="11"/>
      <c r="RB20" s="11"/>
      <c r="RC20" s="11"/>
      <c r="RD20" s="11"/>
      <c r="RE20" s="11"/>
      <c r="RF20" s="11"/>
      <c r="RG20" s="11"/>
      <c r="RH20" s="11"/>
      <c r="RI20" s="11"/>
      <c r="RJ20" s="11"/>
      <c r="RK20" s="11"/>
      <c r="RL20" s="11"/>
      <c r="RM20" s="11"/>
      <c r="RN20" s="11"/>
      <c r="RO20" s="11"/>
      <c r="RP20" s="11"/>
      <c r="RQ20" s="11"/>
      <c r="RR20" s="11"/>
      <c r="RS20" s="11"/>
      <c r="RT20" s="11"/>
      <c r="RU20" s="11"/>
      <c r="RV20" s="11"/>
      <c r="RW20" s="11"/>
      <c r="RX20" s="11"/>
      <c r="RY20" s="11"/>
      <c r="RZ20" s="11"/>
      <c r="SA20" s="11"/>
      <c r="SB20" s="11"/>
      <c r="SC20" s="11"/>
      <c r="SD20" s="11"/>
      <c r="SE20" s="11"/>
      <c r="SF20" s="11"/>
      <c r="SG20" s="11"/>
      <c r="SH20" s="11"/>
      <c r="SI20" s="11"/>
      <c r="SJ20" s="11"/>
      <c r="SK20" s="11"/>
      <c r="SL20" s="11"/>
      <c r="SM20" s="11"/>
      <c r="SN20" s="11"/>
      <c r="SO20" s="11"/>
      <c r="SP20" s="11"/>
      <c r="SQ20" s="11"/>
      <c r="SR20" s="11"/>
      <c r="SS20" s="11"/>
      <c r="ST20" s="11"/>
      <c r="SU20" s="11"/>
      <c r="SV20" s="11"/>
      <c r="SW20" s="11"/>
      <c r="SX20" s="11"/>
      <c r="SY20" s="11"/>
      <c r="SZ20" s="11"/>
      <c r="TA20" s="11"/>
      <c r="TB20" s="11"/>
      <c r="TC20" s="11"/>
      <c r="TD20" s="11"/>
      <c r="TE20" s="11"/>
      <c r="TF20" s="11"/>
      <c r="TG20" s="11"/>
      <c r="TH20" s="11"/>
      <c r="TI20" s="11"/>
      <c r="TJ20" s="11"/>
      <c r="TK20" s="11"/>
      <c r="TL20" s="11"/>
      <c r="TM20" s="11"/>
      <c r="TN20" s="11"/>
      <c r="TO20" s="11"/>
      <c r="TP20" s="11"/>
      <c r="TQ20" s="11"/>
      <c r="TR20" s="11"/>
      <c r="TS20" s="11"/>
      <c r="TT20" s="11"/>
      <c r="TU20" s="11"/>
      <c r="TV20" s="11"/>
      <c r="TW20" s="11"/>
      <c r="TX20" s="11"/>
      <c r="TY20" s="11"/>
      <c r="TZ20" s="11"/>
      <c r="UA20" s="11"/>
      <c r="UB20" s="11"/>
      <c r="UC20" s="11"/>
      <c r="UD20" s="11"/>
      <c r="UE20" s="11"/>
      <c r="UF20" s="11"/>
      <c r="UG20" s="11"/>
      <c r="UH20" s="11"/>
      <c r="UI20" s="11"/>
      <c r="UJ20" s="11"/>
      <c r="UK20" s="11"/>
      <c r="UL20" s="11"/>
      <c r="UM20" s="11"/>
      <c r="UN20" s="11"/>
      <c r="UO20" s="11"/>
      <c r="UP20" s="11"/>
      <c r="UQ20" s="11"/>
      <c r="UR20" s="11"/>
      <c r="US20" s="11"/>
      <c r="UT20" s="11"/>
      <c r="UU20" s="11"/>
      <c r="UV20" s="11"/>
      <c r="UW20" s="11"/>
      <c r="UX20" s="11"/>
      <c r="UY20" s="11"/>
      <c r="UZ20" s="11"/>
      <c r="VA20" s="11"/>
      <c r="VB20" s="11"/>
      <c r="VC20" s="11"/>
      <c r="VD20" s="11"/>
      <c r="VE20" s="11"/>
      <c r="VF20" s="11"/>
      <c r="VG20" s="11"/>
      <c r="VH20" s="11"/>
      <c r="VI20" s="11"/>
      <c r="VJ20" s="11"/>
      <c r="VK20" s="11"/>
      <c r="VL20" s="11"/>
      <c r="VM20" s="11"/>
      <c r="VN20" s="11"/>
      <c r="VO20" s="11"/>
      <c r="VP20" s="11"/>
      <c r="VQ20" s="11"/>
      <c r="VR20" s="11"/>
      <c r="VS20" s="11"/>
      <c r="VT20" s="11"/>
      <c r="VU20" s="11"/>
      <c r="VV20" s="11"/>
      <c r="VW20" s="11"/>
      <c r="VX20" s="11"/>
      <c r="VY20" s="11"/>
      <c r="VZ20" s="11"/>
      <c r="WA20" s="11"/>
      <c r="WB20" s="11"/>
      <c r="WC20" s="11"/>
      <c r="WD20" s="11"/>
      <c r="WE20" s="11"/>
      <c r="WF20" s="11"/>
      <c r="WG20" s="11"/>
      <c r="WH20" s="11"/>
      <c r="WI20" s="11"/>
      <c r="WJ20" s="11"/>
      <c r="WK20" s="11"/>
      <c r="WL20" s="11"/>
      <c r="WM20" s="11"/>
      <c r="WN20" s="11"/>
      <c r="WO20" s="11"/>
      <c r="WP20" s="11"/>
      <c r="WQ20" s="11"/>
      <c r="WR20" s="11"/>
      <c r="WS20" s="11"/>
      <c r="WT20" s="11"/>
      <c r="WU20" s="11"/>
      <c r="WV20" s="11"/>
      <c r="WW20" s="11"/>
      <c r="WX20" s="11"/>
      <c r="WY20" s="11"/>
      <c r="WZ20" s="11"/>
      <c r="XA20" s="11"/>
      <c r="XB20" s="11"/>
      <c r="XC20" s="11"/>
      <c r="XD20" s="11"/>
      <c r="XE20" s="11"/>
      <c r="XF20" s="11"/>
      <c r="XG20" s="11"/>
      <c r="XH20" s="11"/>
      <c r="XI20" s="11"/>
      <c r="XJ20" s="11"/>
      <c r="XK20" s="11"/>
      <c r="XL20" s="11"/>
      <c r="XM20" s="11"/>
      <c r="XN20" s="11"/>
      <c r="XO20" s="11"/>
      <c r="XP20" s="11"/>
      <c r="XQ20" s="11"/>
      <c r="XR20" s="11"/>
      <c r="XS20" s="11"/>
      <c r="XT20" s="11"/>
      <c r="XU20" s="11"/>
      <c r="XV20" s="11"/>
      <c r="XW20" s="11"/>
      <c r="XX20" s="11"/>
      <c r="XY20" s="11"/>
      <c r="XZ20" s="11"/>
      <c r="YA20" s="11"/>
      <c r="YB20" s="11"/>
      <c r="YC20" s="11"/>
      <c r="YD20" s="11"/>
      <c r="YE20" s="11"/>
      <c r="YF20" s="11"/>
      <c r="YG20" s="11"/>
      <c r="YH20" s="11"/>
      <c r="YI20" s="11"/>
      <c r="YJ20" s="11"/>
      <c r="YK20" s="11"/>
      <c r="YL20" s="11"/>
      <c r="YM20" s="11"/>
      <c r="YN20" s="11"/>
      <c r="YO20" s="11"/>
      <c r="YP20" s="11"/>
      <c r="YQ20" s="11"/>
      <c r="YR20" s="11"/>
      <c r="YS20" s="11"/>
      <c r="YT20" s="11"/>
      <c r="YU20" s="11"/>
      <c r="YV20" s="11"/>
      <c r="YW20" s="11"/>
      <c r="YX20" s="11"/>
      <c r="YY20" s="11"/>
      <c r="YZ20" s="11"/>
      <c r="ZA20" s="11"/>
      <c r="ZB20" s="11"/>
      <c r="ZC20" s="11"/>
      <c r="ZD20" s="11"/>
      <c r="ZE20" s="11"/>
      <c r="ZF20" s="11"/>
      <c r="ZG20" s="11"/>
      <c r="ZH20" s="11"/>
      <c r="ZI20" s="11"/>
      <c r="ZJ20" s="11"/>
      <c r="ZK20" s="11"/>
      <c r="ZL20" s="11"/>
      <c r="ZM20" s="11"/>
      <c r="ZN20" s="11"/>
      <c r="ZO20" s="11"/>
      <c r="ZP20" s="11"/>
      <c r="ZQ20" s="11"/>
      <c r="ZR20" s="11"/>
      <c r="ZS20" s="11"/>
      <c r="ZT20" s="11"/>
      <c r="ZU20" s="11"/>
      <c r="ZV20" s="11"/>
      <c r="ZW20" s="11"/>
      <c r="ZX20" s="11"/>
      <c r="ZY20" s="11"/>
      <c r="ZZ20" s="11"/>
      <c r="AAA20" s="11"/>
      <c r="AAB20" s="11"/>
      <c r="AAC20" s="11"/>
      <c r="AAD20" s="11"/>
      <c r="AAE20" s="11"/>
      <c r="AAF20" s="11"/>
      <c r="AAG20" s="11"/>
      <c r="AAH20" s="11"/>
      <c r="AAI20" s="11"/>
      <c r="AAJ20" s="11"/>
      <c r="AAK20" s="11"/>
      <c r="AAL20" s="11"/>
      <c r="AAM20" s="11"/>
      <c r="AAN20" s="11"/>
      <c r="AAO20" s="11"/>
      <c r="AAP20" s="11"/>
      <c r="AAQ20" s="11"/>
      <c r="AAR20" s="11"/>
      <c r="AAS20" s="11"/>
      <c r="AAT20" s="11"/>
      <c r="AAU20" s="11"/>
      <c r="AAV20" s="11"/>
      <c r="AAW20" s="11"/>
      <c r="AAX20" s="11"/>
      <c r="AAY20" s="11"/>
      <c r="AAZ20" s="11"/>
      <c r="ABA20" s="11"/>
      <c r="ABB20" s="11"/>
      <c r="ABC20" s="11"/>
      <c r="ABD20" s="11"/>
      <c r="ABE20" s="11"/>
      <c r="ABF20" s="11"/>
      <c r="ABG20" s="11"/>
      <c r="ABH20" s="11"/>
      <c r="ABI20" s="11"/>
      <c r="ABJ20" s="11"/>
      <c r="ABK20" s="11"/>
      <c r="ABL20" s="11"/>
      <c r="ABM20" s="11"/>
      <c r="ABN20" s="11"/>
      <c r="ABO20" s="11"/>
      <c r="ABP20" s="11"/>
      <c r="ABQ20" s="11"/>
      <c r="ABR20" s="11"/>
      <c r="ABS20" s="11"/>
      <c r="ABT20" s="11"/>
      <c r="ABU20" s="11"/>
      <c r="ABV20" s="11"/>
      <c r="ABW20" s="11"/>
      <c r="ABX20" s="11"/>
      <c r="ABY20" s="11"/>
      <c r="ABZ20" s="11"/>
      <c r="ACA20" s="11"/>
      <c r="ACB20" s="11"/>
      <c r="ACC20" s="11"/>
      <c r="ACD20" s="11"/>
      <c r="ACE20" s="11"/>
      <c r="ACF20" s="11"/>
      <c r="ACG20" s="11"/>
      <c r="ACH20" s="11"/>
      <c r="ACI20" s="11"/>
      <c r="ACJ20" s="11"/>
      <c r="ACK20" s="11"/>
      <c r="ACL20" s="11"/>
      <c r="ACM20" s="11"/>
      <c r="ACN20" s="11"/>
      <c r="ACO20" s="11"/>
      <c r="ACP20" s="11"/>
      <c r="ACQ20" s="11"/>
      <c r="ACR20" s="11"/>
      <c r="ACS20" s="11"/>
      <c r="ACT20" s="11"/>
      <c r="ACU20" s="11"/>
      <c r="ACV20" s="11"/>
      <c r="ACW20" s="11"/>
      <c r="ACX20" s="11"/>
      <c r="ACY20" s="11"/>
      <c r="ACZ20" s="11"/>
      <c r="ADA20" s="11"/>
      <c r="ADB20" s="11"/>
      <c r="ADC20" s="11"/>
      <c r="ADD20" s="11"/>
      <c r="ADE20" s="11"/>
      <c r="ADF20" s="11"/>
      <c r="ADG20" s="11"/>
      <c r="ADH20" s="11"/>
      <c r="ADI20" s="11"/>
      <c r="ADJ20" s="11"/>
      <c r="ADK20" s="11"/>
      <c r="ADL20" s="11"/>
      <c r="ADM20" s="11"/>
      <c r="ADN20" s="11"/>
      <c r="ADO20" s="11"/>
      <c r="ADP20" s="11"/>
      <c r="ADQ20" s="11"/>
      <c r="ADR20" s="11"/>
      <c r="ADS20" s="11"/>
      <c r="ADT20" s="11"/>
      <c r="ADU20" s="11"/>
      <c r="ADV20" s="11"/>
      <c r="ADW20" s="11"/>
      <c r="ADX20" s="11"/>
      <c r="ADY20" s="11"/>
      <c r="ADZ20" s="11"/>
      <c r="AEA20" s="11"/>
      <c r="AEB20" s="11"/>
      <c r="AEC20" s="11"/>
      <c r="AED20" s="11"/>
      <c r="AEE20" s="11"/>
      <c r="AEF20" s="11"/>
      <c r="AEG20" s="11"/>
      <c r="AEH20" s="11"/>
      <c r="AEI20" s="11"/>
      <c r="AEJ20" s="11"/>
      <c r="AEK20" s="11"/>
      <c r="AEL20" s="11"/>
      <c r="AEM20" s="11"/>
      <c r="AEN20" s="11"/>
      <c r="AEO20" s="11"/>
      <c r="AEP20" s="11"/>
      <c r="AEQ20" s="11"/>
      <c r="AER20" s="11"/>
      <c r="AES20" s="11"/>
      <c r="AET20" s="11"/>
      <c r="AEU20" s="11"/>
      <c r="AEV20" s="11"/>
      <c r="AEW20" s="11"/>
      <c r="AEX20" s="11"/>
      <c r="AEY20" s="11"/>
      <c r="AEZ20" s="11"/>
      <c r="AFA20" s="11"/>
      <c r="AFB20" s="11"/>
      <c r="AFC20" s="11"/>
      <c r="AFD20" s="11"/>
      <c r="AFE20" s="11"/>
      <c r="AFF20" s="11"/>
      <c r="AFG20" s="11"/>
      <c r="AFH20" s="11"/>
      <c r="AFI20" s="11"/>
      <c r="AFJ20" s="11"/>
      <c r="AFK20" s="11"/>
      <c r="AFL20" s="11"/>
      <c r="AFM20" s="11"/>
      <c r="AFN20" s="11"/>
      <c r="AFO20" s="11"/>
      <c r="AFP20" s="11"/>
      <c r="AFQ20" s="11"/>
      <c r="AFR20" s="11"/>
      <c r="AFS20" s="11"/>
      <c r="AFT20" s="11"/>
      <c r="AFU20" s="11"/>
      <c r="AFV20" s="11"/>
      <c r="AFW20" s="11"/>
      <c r="AFX20" s="11"/>
      <c r="AFY20" s="11"/>
      <c r="AFZ20" s="11"/>
      <c r="AGA20" s="11"/>
      <c r="AGB20" s="11"/>
      <c r="AGC20" s="11"/>
      <c r="AGD20" s="11"/>
      <c r="AGE20" s="11"/>
      <c r="AGF20" s="11"/>
      <c r="AGG20" s="11"/>
      <c r="AGH20" s="11"/>
      <c r="AGI20" s="11"/>
      <c r="AGJ20" s="11"/>
      <c r="AGK20" s="11"/>
      <c r="AGL20" s="11"/>
      <c r="AGM20" s="11"/>
      <c r="AGN20" s="11"/>
      <c r="AGO20" s="11"/>
      <c r="AGP20" s="11"/>
      <c r="AGQ20" s="11"/>
      <c r="AGR20" s="11"/>
      <c r="AGS20" s="11"/>
      <c r="AGT20" s="11"/>
      <c r="AGU20" s="11"/>
      <c r="AGV20" s="11"/>
      <c r="AGW20" s="11"/>
      <c r="AGX20" s="11"/>
      <c r="AGY20" s="11"/>
      <c r="AGZ20" s="11"/>
      <c r="AHA20" s="11"/>
      <c r="AHB20" s="11"/>
      <c r="AHC20" s="11"/>
      <c r="AHD20" s="11"/>
      <c r="AHE20" s="11"/>
      <c r="AHF20" s="11"/>
      <c r="AHG20" s="11"/>
      <c r="AHH20" s="11"/>
      <c r="AHI20" s="11"/>
      <c r="AHJ20" s="11"/>
      <c r="AHK20" s="11"/>
      <c r="AHL20" s="11"/>
      <c r="AHM20" s="11"/>
      <c r="AHN20" s="11"/>
      <c r="AHO20" s="11"/>
      <c r="AHP20" s="11"/>
      <c r="AHQ20" s="11"/>
      <c r="AHR20" s="11"/>
      <c r="AHS20" s="11"/>
      <c r="AHT20" s="11"/>
      <c r="AHU20" s="11"/>
      <c r="AHV20" s="11"/>
      <c r="AHW20" s="11"/>
      <c r="AHX20" s="11"/>
      <c r="AHY20" s="11"/>
      <c r="AHZ20" s="11"/>
      <c r="AIA20" s="11"/>
      <c r="AIB20" s="11"/>
      <c r="AIC20" s="11"/>
      <c r="AID20" s="11"/>
      <c r="AIE20" s="11"/>
      <c r="AIF20" s="11"/>
      <c r="AIG20" s="11"/>
      <c r="AIH20" s="11"/>
      <c r="AII20" s="11"/>
      <c r="AIJ20" s="11"/>
      <c r="AIK20" s="11"/>
      <c r="AIL20" s="11"/>
      <c r="AIM20" s="11"/>
      <c r="AIN20" s="11"/>
      <c r="AIO20" s="11"/>
      <c r="AIP20" s="11"/>
      <c r="AIQ20" s="11"/>
      <c r="AIR20" s="11"/>
      <c r="AIS20" s="11"/>
      <c r="AIT20" s="11"/>
      <c r="AIU20" s="11"/>
      <c r="AIV20" s="11"/>
      <c r="AIW20" s="11"/>
      <c r="AIX20" s="11"/>
      <c r="AIY20" s="11"/>
      <c r="AIZ20" s="11"/>
      <c r="AJA20" s="11"/>
      <c r="AJB20" s="11"/>
      <c r="AJC20" s="11"/>
      <c r="AJD20" s="11"/>
      <c r="AJE20" s="11"/>
      <c r="AJF20" s="11"/>
      <c r="AJG20" s="11"/>
      <c r="AJH20" s="11"/>
      <c r="AJI20" s="11"/>
      <c r="AJJ20" s="11"/>
      <c r="AJK20" s="11"/>
      <c r="AJL20" s="11"/>
      <c r="AJM20" s="11"/>
      <c r="AJN20" s="11"/>
      <c r="AJO20" s="11"/>
      <c r="AJP20" s="11"/>
      <c r="AJQ20" s="11"/>
      <c r="AJR20" s="11"/>
      <c r="AJS20" s="11"/>
      <c r="AJT20" s="11"/>
      <c r="AJU20" s="11"/>
      <c r="AJV20" s="11"/>
      <c r="AJW20" s="11"/>
      <c r="AJX20" s="11"/>
      <c r="AJY20" s="11"/>
      <c r="AJZ20" s="11"/>
      <c r="AKA20" s="11"/>
      <c r="AKB20" s="11"/>
      <c r="AKC20" s="11"/>
      <c r="AKD20" s="11"/>
      <c r="AKE20" s="11"/>
      <c r="AKF20" s="11"/>
      <c r="AKG20" s="11"/>
      <c r="AKH20" s="11"/>
      <c r="AKI20" s="11"/>
      <c r="AKJ20" s="11"/>
      <c r="AKK20" s="11"/>
      <c r="AKL20" s="11"/>
      <c r="AKM20" s="11"/>
      <c r="AKN20" s="11"/>
      <c r="AKO20" s="11"/>
      <c r="AKP20" s="11"/>
      <c r="AKQ20" s="11"/>
      <c r="AKR20" s="11"/>
      <c r="AKS20" s="11"/>
      <c r="AKT20" s="11"/>
      <c r="AKU20" s="11"/>
      <c r="AKV20" s="11"/>
      <c r="AKW20" s="11"/>
      <c r="AKX20" s="11"/>
      <c r="AKY20" s="11"/>
      <c r="AKZ20" s="11"/>
      <c r="ALA20" s="11"/>
      <c r="ALB20" s="11"/>
      <c r="ALC20" s="11"/>
      <c r="ALD20" s="11"/>
      <c r="ALE20" s="11"/>
      <c r="ALF20" s="11"/>
      <c r="ALG20" s="11"/>
      <c r="ALH20" s="11"/>
      <c r="ALI20" s="11"/>
      <c r="ALJ20" s="11"/>
      <c r="ALK20" s="11"/>
      <c r="ALL20" s="11"/>
      <c r="ALM20" s="11"/>
      <c r="ALN20" s="11"/>
      <c r="ALO20" s="11"/>
      <c r="ALP20" s="11"/>
      <c r="ALQ20" s="11"/>
      <c r="ALR20" s="11"/>
      <c r="ALS20" s="11"/>
      <c r="ALT20" s="11"/>
      <c r="ALU20" s="11"/>
      <c r="ALV20" s="11"/>
      <c r="ALW20" s="11"/>
      <c r="ALX20" s="11"/>
      <c r="ALY20" s="11"/>
      <c r="ALZ20" s="11"/>
      <c r="AMA20" s="11"/>
      <c r="AMB20" s="11"/>
      <c r="AMC20" s="11"/>
      <c r="AMD20" s="11"/>
      <c r="AME20" s="11"/>
      <c r="AMF20" s="11"/>
      <c r="AMG20" s="11"/>
      <c r="AMH20" s="11"/>
      <c r="AMI20" s="11"/>
      <c r="AMJ20" s="11"/>
      <c r="AMK20" s="11"/>
      <c r="AML20" s="11"/>
      <c r="AMM20" s="11"/>
      <c r="AMN20" s="11"/>
      <c r="AMO20" s="11"/>
      <c r="AMP20" s="11"/>
      <c r="AMQ20" s="11"/>
      <c r="AMR20" s="11"/>
      <c r="AMS20" s="11"/>
      <c r="AMT20" s="11"/>
      <c r="AMU20" s="11"/>
      <c r="AMV20" s="11"/>
      <c r="AMW20" s="11"/>
      <c r="AMX20" s="11"/>
      <c r="AMY20" s="11"/>
      <c r="AMZ20" s="11"/>
      <c r="ANA20" s="11"/>
      <c r="ANB20" s="11"/>
      <c r="ANC20" s="11"/>
      <c r="AND20" s="11"/>
      <c r="ANE20" s="11"/>
      <c r="ANF20" s="11"/>
      <c r="ANG20" s="11"/>
      <c r="ANH20" s="11"/>
      <c r="ANI20" s="11"/>
      <c r="ANJ20" s="11"/>
      <c r="ANK20" s="11"/>
      <c r="ANL20" s="11"/>
      <c r="ANM20" s="11"/>
      <c r="ANN20" s="11"/>
      <c r="ANO20" s="11"/>
      <c r="ANP20" s="11"/>
      <c r="ANQ20" s="11"/>
      <c r="ANR20" s="11"/>
      <c r="ANS20" s="11"/>
      <c r="ANT20" s="11"/>
      <c r="ANU20" s="11"/>
      <c r="ANV20" s="11"/>
      <c r="ANW20" s="11"/>
      <c r="ANX20" s="11"/>
      <c r="ANY20" s="11"/>
      <c r="ANZ20" s="11"/>
      <c r="AOA20" s="11"/>
      <c r="AOB20" s="11"/>
      <c r="AOC20" s="11"/>
      <c r="AOD20" s="11"/>
      <c r="AOE20" s="11"/>
      <c r="AOF20" s="11"/>
      <c r="AOG20" s="11"/>
      <c r="AOH20" s="11"/>
      <c r="AOI20" s="11"/>
      <c r="AOJ20" s="11"/>
      <c r="AOK20" s="11"/>
      <c r="AOL20" s="11"/>
      <c r="AOM20" s="11"/>
      <c r="AON20" s="11"/>
      <c r="AOO20" s="11"/>
      <c r="AOP20" s="11"/>
      <c r="AOQ20" s="11"/>
      <c r="AOR20" s="11"/>
      <c r="AOS20" s="11"/>
      <c r="AOT20" s="11"/>
      <c r="AOU20" s="11"/>
      <c r="AOV20" s="11"/>
      <c r="AOW20" s="11"/>
      <c r="AOX20" s="11"/>
      <c r="AOY20" s="11"/>
      <c r="AOZ20" s="11"/>
      <c r="APA20" s="11"/>
      <c r="APB20" s="11"/>
      <c r="APC20" s="11"/>
      <c r="APD20" s="11"/>
      <c r="APE20" s="11"/>
      <c r="APF20" s="11"/>
      <c r="APG20" s="11"/>
      <c r="APH20" s="11"/>
      <c r="API20" s="11"/>
      <c r="APJ20" s="11"/>
      <c r="APK20" s="11"/>
      <c r="APL20" s="11"/>
      <c r="APM20" s="11"/>
      <c r="APN20" s="11"/>
      <c r="APO20" s="11"/>
      <c r="APP20" s="11"/>
      <c r="APQ20" s="11"/>
      <c r="APR20" s="11"/>
      <c r="APS20" s="11"/>
      <c r="APT20" s="11"/>
      <c r="APU20" s="11"/>
      <c r="APV20" s="11"/>
      <c r="APW20" s="11"/>
      <c r="APX20" s="11"/>
      <c r="APY20" s="11"/>
      <c r="APZ20" s="11"/>
      <c r="AQA20" s="11"/>
      <c r="AQB20" s="11"/>
      <c r="AQC20" s="11"/>
      <c r="AQD20" s="11"/>
      <c r="AQE20" s="11"/>
      <c r="AQF20" s="11"/>
      <c r="AQG20" s="11"/>
      <c r="AQH20" s="11"/>
      <c r="AQI20" s="11"/>
      <c r="AQJ20" s="11"/>
      <c r="AQK20" s="11"/>
      <c r="AQL20" s="11"/>
      <c r="AQM20" s="11"/>
      <c r="AQN20" s="11"/>
      <c r="AQO20" s="11"/>
      <c r="AQP20" s="11"/>
      <c r="AQQ20" s="11"/>
      <c r="AQR20" s="11"/>
      <c r="AQS20" s="11"/>
      <c r="AQT20" s="11"/>
      <c r="AQU20" s="11"/>
      <c r="AQV20" s="11"/>
      <c r="AQW20" s="11"/>
      <c r="AQX20" s="11"/>
      <c r="AQY20" s="11"/>
      <c r="AQZ20" s="11"/>
      <c r="ARA20" s="11"/>
      <c r="ARB20" s="11"/>
      <c r="ARC20" s="11"/>
      <c r="ARD20" s="11"/>
      <c r="ARE20" s="11"/>
      <c r="ARF20" s="11"/>
      <c r="ARG20" s="11"/>
      <c r="ARH20" s="11"/>
      <c r="ARI20" s="11"/>
      <c r="ARJ20" s="11"/>
      <c r="ARK20" s="11"/>
      <c r="ARL20" s="11"/>
      <c r="ARM20" s="11"/>
      <c r="ARN20" s="11"/>
      <c r="ARO20" s="11"/>
      <c r="ARP20" s="11"/>
      <c r="ARQ20" s="11"/>
      <c r="ARR20" s="11"/>
      <c r="ARS20" s="11"/>
      <c r="ART20" s="11"/>
      <c r="ARU20" s="11"/>
      <c r="ARV20" s="11"/>
      <c r="ARW20" s="11"/>
      <c r="ARX20" s="11"/>
      <c r="ARY20" s="11"/>
      <c r="ARZ20" s="11"/>
      <c r="ASA20" s="11"/>
      <c r="ASB20" s="11"/>
      <c r="ASC20" s="11"/>
      <c r="ASD20" s="11"/>
      <c r="ASE20" s="11"/>
      <c r="ASF20" s="11"/>
      <c r="ASG20" s="11"/>
      <c r="ASH20" s="11"/>
      <c r="ASI20" s="11"/>
      <c r="ASJ20" s="11"/>
      <c r="ASK20" s="11"/>
      <c r="ASL20" s="11"/>
      <c r="ASM20" s="11"/>
      <c r="ASN20" s="11"/>
      <c r="ASO20" s="11"/>
      <c r="ASP20" s="11"/>
      <c r="ASQ20" s="11"/>
      <c r="ASR20" s="11"/>
      <c r="ASS20" s="11"/>
      <c r="AST20" s="11"/>
      <c r="ASU20" s="11"/>
      <c r="ASV20" s="11"/>
      <c r="ASW20" s="11"/>
      <c r="ASX20" s="11"/>
      <c r="ASY20" s="11"/>
      <c r="ASZ20" s="11"/>
      <c r="ATA20" s="11"/>
      <c r="ATB20" s="11"/>
      <c r="ATC20" s="11"/>
      <c r="ATD20" s="11"/>
      <c r="ATE20" s="11"/>
      <c r="ATF20" s="11"/>
      <c r="ATG20" s="11"/>
      <c r="ATH20" s="11"/>
      <c r="ATI20" s="11"/>
      <c r="ATJ20" s="11"/>
      <c r="ATK20" s="11"/>
      <c r="ATL20" s="11"/>
      <c r="ATM20" s="11"/>
      <c r="ATN20" s="11"/>
      <c r="ATO20" s="11"/>
      <c r="ATP20" s="11"/>
      <c r="ATQ20" s="11"/>
      <c r="ATR20" s="11"/>
      <c r="ATS20" s="11"/>
      <c r="ATT20" s="11"/>
      <c r="ATU20" s="11"/>
      <c r="ATV20" s="11"/>
      <c r="ATW20" s="11"/>
      <c r="ATX20" s="11"/>
      <c r="ATY20" s="11"/>
      <c r="ATZ20" s="11"/>
      <c r="AUA20" s="11"/>
      <c r="AUB20" s="11"/>
      <c r="AUC20" s="11"/>
      <c r="AUD20" s="11"/>
      <c r="AUE20" s="11"/>
      <c r="AUF20" s="11"/>
      <c r="AUG20" s="11"/>
      <c r="AUH20" s="11"/>
      <c r="AUI20" s="11"/>
      <c r="AUJ20" s="11"/>
      <c r="AUK20" s="11"/>
      <c r="AUL20" s="11"/>
      <c r="AUM20" s="11"/>
      <c r="AUN20" s="11"/>
      <c r="AUO20" s="11"/>
      <c r="AUP20" s="11"/>
      <c r="AUQ20" s="11"/>
      <c r="AUR20" s="11"/>
      <c r="AUS20" s="11"/>
      <c r="AUT20" s="11"/>
      <c r="AUU20" s="11"/>
      <c r="AUV20" s="11"/>
      <c r="AUW20" s="11"/>
      <c r="AUX20" s="11"/>
      <c r="AUY20" s="11"/>
      <c r="AUZ20" s="11"/>
      <c r="AVA20" s="11"/>
      <c r="AVB20" s="11"/>
      <c r="AVC20" s="11"/>
      <c r="AVD20" s="11"/>
      <c r="AVE20" s="11"/>
      <c r="AVF20" s="11"/>
      <c r="AVG20" s="11"/>
      <c r="AVH20" s="11"/>
      <c r="AVI20" s="11"/>
      <c r="AVJ20" s="11"/>
      <c r="AVK20" s="11"/>
      <c r="AVL20" s="11"/>
      <c r="AVM20" s="11"/>
      <c r="AVN20" s="11"/>
      <c r="AVO20" s="11"/>
      <c r="AVP20" s="11"/>
      <c r="AVQ20" s="11"/>
      <c r="AVR20" s="11"/>
      <c r="AVS20" s="11"/>
      <c r="AVT20" s="11"/>
      <c r="AVU20" s="11"/>
      <c r="AVV20" s="11"/>
      <c r="AVW20" s="11"/>
      <c r="AVX20" s="11"/>
      <c r="AVY20" s="11"/>
      <c r="AVZ20" s="11"/>
      <c r="AWA20" s="11"/>
      <c r="AWB20" s="11"/>
      <c r="AWC20" s="11"/>
      <c r="AWD20" s="11"/>
      <c r="AWE20" s="11"/>
      <c r="AWF20" s="11"/>
      <c r="AWG20" s="11"/>
      <c r="AWH20" s="11"/>
      <c r="AWI20" s="11"/>
      <c r="AWJ20" s="11"/>
      <c r="AWK20" s="11"/>
      <c r="AWL20" s="11"/>
      <c r="AWM20" s="11"/>
      <c r="AWN20" s="11"/>
      <c r="AWO20" s="11"/>
      <c r="AWP20" s="11"/>
      <c r="AWQ20" s="11"/>
      <c r="AWR20" s="11"/>
      <c r="AWS20" s="11"/>
      <c r="AWT20" s="11"/>
      <c r="AWU20" s="11"/>
      <c r="AWV20" s="11"/>
      <c r="AWW20" s="11"/>
      <c r="AWX20" s="11"/>
      <c r="AWY20" s="11"/>
      <c r="AWZ20" s="11"/>
      <c r="AXA20" s="11"/>
      <c r="AXB20" s="11"/>
      <c r="AXC20" s="11"/>
      <c r="AXD20" s="11"/>
      <c r="AXE20" s="11"/>
      <c r="AXF20" s="11"/>
      <c r="AXG20" s="11"/>
      <c r="AXH20" s="11"/>
      <c r="AXI20" s="11"/>
      <c r="AXJ20" s="11"/>
      <c r="AXK20" s="11"/>
      <c r="AXL20" s="11"/>
      <c r="AXM20" s="11"/>
      <c r="AXN20" s="11"/>
      <c r="AXO20" s="11"/>
      <c r="AXP20" s="11"/>
      <c r="AXQ20" s="11"/>
      <c r="AXR20" s="11"/>
      <c r="AXS20" s="11"/>
      <c r="AXT20" s="11"/>
      <c r="AXU20" s="11"/>
      <c r="AXV20" s="11"/>
      <c r="AXW20" s="11"/>
      <c r="AXX20" s="11"/>
      <c r="AXY20" s="11"/>
      <c r="AXZ20" s="11"/>
      <c r="AYA20" s="11"/>
      <c r="AYB20" s="11"/>
      <c r="AYC20" s="11"/>
      <c r="AYD20" s="11"/>
      <c r="AYE20" s="11"/>
      <c r="AYF20" s="11"/>
      <c r="AYG20" s="11"/>
      <c r="AYH20" s="11"/>
      <c r="AYI20" s="11"/>
      <c r="AYJ20" s="11"/>
      <c r="AYK20" s="11"/>
      <c r="AYL20" s="11"/>
      <c r="AYM20" s="11"/>
      <c r="AYN20" s="11"/>
      <c r="AYO20" s="11"/>
      <c r="AYP20" s="11"/>
      <c r="AYQ20" s="11"/>
      <c r="AYR20" s="11"/>
      <c r="AYS20" s="11"/>
      <c r="AYT20" s="11"/>
      <c r="AYU20" s="11"/>
      <c r="AYV20" s="11"/>
      <c r="AYW20" s="11"/>
      <c r="AYX20" s="11"/>
      <c r="AYY20" s="11"/>
      <c r="AYZ20" s="11"/>
      <c r="AZA20" s="11"/>
      <c r="AZB20" s="11"/>
      <c r="AZC20" s="11"/>
      <c r="AZD20" s="11"/>
      <c r="AZE20" s="11"/>
      <c r="AZF20" s="11"/>
      <c r="AZG20" s="11"/>
      <c r="AZH20" s="11"/>
      <c r="AZI20" s="11"/>
      <c r="AZJ20" s="11"/>
      <c r="AZK20" s="11"/>
      <c r="AZL20" s="11"/>
      <c r="AZM20" s="11"/>
      <c r="AZN20" s="11"/>
      <c r="AZO20" s="11"/>
      <c r="AZP20" s="11"/>
      <c r="AZQ20" s="11"/>
      <c r="AZR20" s="11"/>
      <c r="AZS20" s="11"/>
      <c r="AZT20" s="11"/>
      <c r="AZU20" s="11"/>
      <c r="AZV20" s="11"/>
      <c r="AZW20" s="11"/>
      <c r="AZX20" s="11"/>
      <c r="AZY20" s="11"/>
      <c r="AZZ20" s="11"/>
      <c r="BAA20" s="11"/>
      <c r="BAB20" s="11"/>
      <c r="BAC20" s="11"/>
      <c r="BAD20" s="11"/>
      <c r="BAE20" s="11"/>
      <c r="BAF20" s="11"/>
      <c r="BAG20" s="11"/>
      <c r="BAH20" s="11"/>
      <c r="BAI20" s="11"/>
      <c r="BAJ20" s="11"/>
      <c r="BAK20" s="11"/>
      <c r="BAL20" s="11"/>
      <c r="BAM20" s="11"/>
      <c r="BAN20" s="11"/>
      <c r="BAO20" s="11"/>
      <c r="BAP20" s="11"/>
      <c r="BAQ20" s="11"/>
      <c r="BAR20" s="11"/>
      <c r="BAS20" s="11"/>
      <c r="BAT20" s="11"/>
      <c r="BAU20" s="11"/>
      <c r="BAV20" s="11"/>
      <c r="BAW20" s="11"/>
      <c r="BAX20" s="11"/>
      <c r="BAY20" s="11"/>
      <c r="BAZ20" s="11"/>
      <c r="BBA20" s="11"/>
      <c r="BBB20" s="11"/>
      <c r="BBC20" s="11"/>
      <c r="BBD20" s="11"/>
      <c r="BBE20" s="11"/>
      <c r="BBF20" s="11"/>
      <c r="BBG20" s="11"/>
      <c r="BBH20" s="11"/>
      <c r="BBI20" s="11"/>
      <c r="BBJ20" s="11"/>
      <c r="BBK20" s="11"/>
      <c r="BBL20" s="11"/>
      <c r="BBM20" s="11"/>
      <c r="BBN20" s="11"/>
      <c r="BBO20" s="11"/>
      <c r="BBP20" s="11"/>
      <c r="BBQ20" s="11"/>
      <c r="BBR20" s="11"/>
      <c r="BBS20" s="11"/>
      <c r="BBT20" s="11"/>
      <c r="BBU20" s="11"/>
      <c r="BBV20" s="11"/>
      <c r="BBW20" s="11"/>
      <c r="BBX20" s="11"/>
      <c r="BBY20" s="11"/>
      <c r="BBZ20" s="11"/>
      <c r="BCA20" s="11"/>
      <c r="BCB20" s="11"/>
      <c r="BCC20" s="11"/>
      <c r="BCD20" s="11"/>
      <c r="BCE20" s="11"/>
      <c r="BCF20" s="11"/>
      <c r="BCG20" s="11"/>
      <c r="BCH20" s="11"/>
      <c r="BCI20" s="11"/>
      <c r="BCJ20" s="11"/>
      <c r="BCK20" s="11"/>
      <c r="BCL20" s="11"/>
      <c r="BCM20" s="11"/>
      <c r="BCN20" s="11"/>
      <c r="BCO20" s="11"/>
      <c r="BCP20" s="11"/>
      <c r="BCQ20" s="11"/>
      <c r="BCR20" s="11"/>
      <c r="BCS20" s="11"/>
      <c r="BCT20" s="11"/>
      <c r="BCU20" s="11"/>
      <c r="BCV20" s="11"/>
      <c r="BCW20" s="11"/>
      <c r="BCX20" s="11"/>
      <c r="BCY20" s="11"/>
      <c r="BCZ20" s="11"/>
      <c r="BDA20" s="11"/>
      <c r="BDB20" s="11"/>
      <c r="BDC20" s="11"/>
      <c r="BDD20" s="11"/>
      <c r="BDE20" s="11"/>
      <c r="BDF20" s="11"/>
      <c r="BDG20" s="11"/>
      <c r="BDH20" s="11"/>
      <c r="BDI20" s="11"/>
      <c r="BDJ20" s="11"/>
      <c r="BDK20" s="11"/>
      <c r="BDL20" s="11"/>
      <c r="BDM20" s="11"/>
      <c r="BDN20" s="11"/>
      <c r="BDO20" s="11"/>
      <c r="BDP20" s="11"/>
      <c r="BDQ20" s="11"/>
      <c r="BDR20" s="11"/>
      <c r="BDS20" s="11"/>
      <c r="BDT20" s="11"/>
      <c r="BDU20" s="11"/>
      <c r="BDV20" s="11"/>
      <c r="BDW20" s="11"/>
      <c r="BDX20" s="11"/>
      <c r="BDY20" s="11"/>
      <c r="BDZ20" s="11"/>
      <c r="BEA20" s="11"/>
      <c r="BEB20" s="11"/>
      <c r="BEC20" s="11"/>
      <c r="BED20" s="11"/>
      <c r="BEE20" s="11"/>
      <c r="BEF20" s="11"/>
      <c r="BEG20" s="11"/>
      <c r="BEH20" s="11"/>
      <c r="BEI20" s="11"/>
      <c r="BEJ20" s="11"/>
      <c r="BEK20" s="11"/>
      <c r="BEL20" s="11"/>
      <c r="BEM20" s="11"/>
      <c r="BEN20" s="11"/>
      <c r="BEO20" s="11"/>
      <c r="BEP20" s="11"/>
      <c r="BEQ20" s="11"/>
      <c r="BER20" s="11"/>
      <c r="BES20" s="11"/>
      <c r="BET20" s="11"/>
      <c r="BEU20" s="11"/>
      <c r="BEV20" s="11"/>
      <c r="BEW20" s="11"/>
      <c r="BEX20" s="11"/>
      <c r="BEY20" s="11"/>
      <c r="BEZ20" s="11"/>
      <c r="BFA20" s="11"/>
      <c r="BFB20" s="11"/>
      <c r="BFC20" s="11"/>
      <c r="BFD20" s="11"/>
      <c r="BFE20" s="11"/>
      <c r="BFF20" s="11"/>
      <c r="BFG20" s="11"/>
      <c r="BFH20" s="11"/>
      <c r="BFI20" s="11"/>
      <c r="BFJ20" s="11"/>
      <c r="BFK20" s="11"/>
      <c r="BFL20" s="11"/>
      <c r="BFM20" s="11"/>
      <c r="BFN20" s="11"/>
      <c r="BFO20" s="11"/>
      <c r="BFP20" s="11"/>
      <c r="BFQ20" s="11"/>
      <c r="BFR20" s="11"/>
      <c r="BFS20" s="11"/>
      <c r="BFT20" s="11"/>
      <c r="BFU20" s="11"/>
      <c r="BFV20" s="11"/>
      <c r="BFW20" s="11"/>
      <c r="BFX20" s="11"/>
      <c r="BFY20" s="11"/>
      <c r="BFZ20" s="11"/>
      <c r="BGA20" s="11"/>
      <c r="BGB20" s="11"/>
      <c r="BGC20" s="11"/>
      <c r="BGD20" s="11"/>
      <c r="BGE20" s="11"/>
      <c r="BGF20" s="11"/>
      <c r="BGG20" s="11"/>
      <c r="BGH20" s="11"/>
      <c r="BGI20" s="11"/>
      <c r="BGJ20" s="11"/>
      <c r="BGK20" s="11"/>
      <c r="BGL20" s="11"/>
      <c r="BGM20" s="11"/>
      <c r="BGN20" s="11"/>
      <c r="BGO20" s="11"/>
      <c r="BGP20" s="11"/>
      <c r="BGQ20" s="11"/>
      <c r="BGR20" s="11"/>
      <c r="BGS20" s="11"/>
      <c r="BGT20" s="11"/>
      <c r="BGU20" s="11"/>
      <c r="BGV20" s="11"/>
      <c r="BGW20" s="11"/>
      <c r="BGX20" s="11"/>
      <c r="BGY20" s="11"/>
      <c r="BGZ20" s="11"/>
      <c r="BHA20" s="11"/>
      <c r="BHB20" s="11"/>
      <c r="BHC20" s="11"/>
      <c r="BHD20" s="11"/>
      <c r="BHE20" s="11"/>
      <c r="BHF20" s="11"/>
      <c r="BHG20" s="11"/>
      <c r="BHH20" s="11"/>
      <c r="BHI20" s="11"/>
      <c r="BHJ20" s="11"/>
      <c r="BHK20" s="11"/>
      <c r="BHL20" s="11"/>
      <c r="BHM20" s="11"/>
      <c r="BHN20" s="11"/>
      <c r="BHO20" s="11"/>
      <c r="BHP20" s="11"/>
      <c r="BHQ20" s="11"/>
      <c r="BHR20" s="11"/>
      <c r="BHS20" s="11"/>
      <c r="BHT20" s="11"/>
      <c r="BHU20" s="11"/>
      <c r="BHV20" s="11"/>
      <c r="BHW20" s="11"/>
      <c r="BHX20" s="11"/>
      <c r="BHY20" s="11"/>
      <c r="BHZ20" s="11"/>
      <c r="BIA20" s="11"/>
      <c r="BIB20" s="11"/>
      <c r="BIC20" s="11"/>
      <c r="BID20" s="11"/>
      <c r="BIE20" s="11"/>
      <c r="BIF20" s="11"/>
      <c r="BIG20" s="11"/>
      <c r="BIH20" s="11"/>
      <c r="BII20" s="11"/>
      <c r="BIJ20" s="11"/>
      <c r="BIK20" s="11"/>
      <c r="BIL20" s="11"/>
      <c r="BIM20" s="11"/>
      <c r="BIN20" s="11"/>
      <c r="BIO20" s="11"/>
      <c r="BIP20" s="11"/>
      <c r="BIQ20" s="11"/>
      <c r="BIR20" s="11"/>
      <c r="BIS20" s="11"/>
      <c r="BIT20" s="11"/>
      <c r="BIU20" s="11"/>
      <c r="BIV20" s="11"/>
      <c r="BIW20" s="11"/>
      <c r="BIX20" s="11"/>
      <c r="BIY20" s="11"/>
      <c r="BIZ20" s="11"/>
      <c r="BJA20" s="11"/>
      <c r="BJB20" s="11"/>
      <c r="BJC20" s="11"/>
      <c r="BJD20" s="11"/>
      <c r="BJE20" s="11"/>
      <c r="BJF20" s="11"/>
      <c r="BJG20" s="11"/>
      <c r="BJH20" s="11"/>
      <c r="BJI20" s="11"/>
      <c r="BJJ20" s="11"/>
      <c r="BJK20" s="11"/>
      <c r="BJL20" s="11"/>
      <c r="BJM20" s="11"/>
      <c r="BJN20" s="11"/>
      <c r="BJO20" s="11"/>
      <c r="BJP20" s="11"/>
      <c r="BJQ20" s="11"/>
      <c r="BJR20" s="11"/>
      <c r="BJS20" s="11"/>
      <c r="BJT20" s="11"/>
      <c r="BJU20" s="11"/>
      <c r="BJV20" s="11"/>
      <c r="BJW20" s="11"/>
      <c r="BJX20" s="11"/>
      <c r="BJY20" s="11"/>
      <c r="BJZ20" s="11"/>
      <c r="BKA20" s="11"/>
      <c r="BKB20" s="11"/>
      <c r="BKC20" s="11"/>
      <c r="BKD20" s="11"/>
      <c r="BKE20" s="11"/>
      <c r="BKF20" s="11"/>
      <c r="BKG20" s="11"/>
      <c r="BKH20" s="11"/>
      <c r="BKI20" s="11"/>
      <c r="BKJ20" s="11"/>
      <c r="BKK20" s="11"/>
      <c r="BKL20" s="11"/>
      <c r="BKM20" s="11"/>
      <c r="BKN20" s="11"/>
      <c r="BKO20" s="11"/>
      <c r="BKP20" s="11"/>
      <c r="BKQ20" s="11"/>
      <c r="BKR20" s="11"/>
      <c r="BKS20" s="11"/>
      <c r="BKT20" s="11"/>
      <c r="BKU20" s="11"/>
      <c r="BKV20" s="11"/>
      <c r="BKW20" s="11"/>
      <c r="BKX20" s="11"/>
      <c r="BKY20" s="11"/>
      <c r="BKZ20" s="11"/>
      <c r="BLA20" s="11"/>
      <c r="BLB20" s="11"/>
      <c r="BLC20" s="11"/>
      <c r="BLD20" s="11"/>
      <c r="BLE20" s="11"/>
      <c r="BLF20" s="11"/>
      <c r="BLG20" s="11"/>
      <c r="BLH20" s="11"/>
      <c r="BLI20" s="11"/>
      <c r="BLJ20" s="11"/>
      <c r="BLK20" s="11"/>
      <c r="BLL20" s="11"/>
      <c r="BLM20" s="11"/>
      <c r="BLN20" s="11"/>
      <c r="BLO20" s="11"/>
      <c r="BLP20" s="11"/>
      <c r="BLQ20" s="11"/>
      <c r="BLR20" s="11"/>
      <c r="BLS20" s="11"/>
      <c r="BLT20" s="11"/>
      <c r="BLU20" s="11"/>
      <c r="BLV20" s="11"/>
      <c r="BLW20" s="11"/>
      <c r="BLX20" s="11"/>
      <c r="BLY20" s="11"/>
      <c r="BLZ20" s="11"/>
      <c r="BMA20" s="11"/>
      <c r="BMB20" s="11"/>
      <c r="BMC20" s="11"/>
      <c r="BMD20" s="11"/>
      <c r="BME20" s="11"/>
      <c r="BMF20" s="11"/>
      <c r="BMG20" s="11"/>
      <c r="BMH20" s="11"/>
      <c r="BMI20" s="11"/>
      <c r="BMJ20" s="11"/>
      <c r="BMK20" s="11"/>
      <c r="BML20" s="11"/>
      <c r="BMM20" s="11"/>
      <c r="BMN20" s="11"/>
      <c r="BMO20" s="11"/>
      <c r="BMP20" s="11"/>
      <c r="BMQ20" s="11"/>
      <c r="BMR20" s="11"/>
      <c r="BMS20" s="11"/>
      <c r="BMT20" s="11"/>
      <c r="BMU20" s="11"/>
      <c r="BMV20" s="11"/>
      <c r="BMW20" s="11"/>
      <c r="BMX20" s="11"/>
      <c r="BMY20" s="11"/>
      <c r="BMZ20" s="11"/>
      <c r="BNA20" s="11"/>
      <c r="BNB20" s="11"/>
      <c r="BNC20" s="11"/>
      <c r="BND20" s="11"/>
      <c r="BNE20" s="11"/>
      <c r="BNF20" s="11"/>
      <c r="BNG20" s="11"/>
      <c r="BNH20" s="11"/>
      <c r="BNI20" s="11"/>
      <c r="BNJ20" s="11"/>
      <c r="BNK20" s="11"/>
      <c r="BNL20" s="11"/>
      <c r="BNM20" s="11"/>
      <c r="BNN20" s="11"/>
      <c r="BNO20" s="11"/>
      <c r="BNP20" s="11"/>
      <c r="BNQ20" s="11"/>
      <c r="BNR20" s="11"/>
      <c r="BNS20" s="11"/>
    </row>
    <row r="21" spans="1:1735" s="13" customFormat="1" ht="12.6" customHeight="1">
      <c r="A21" s="28" t="str">
        <f>Titulos!A25</f>
        <v>Grupo de controle</v>
      </c>
      <c r="B21" s="69">
        <f>SUM(B22:B23)</f>
        <v>3758171203</v>
      </c>
      <c r="C21" s="59">
        <f t="shared" ref="C21:C26" si="2">B21/B$34</f>
        <v>0.50496397173501051</v>
      </c>
      <c r="D21" s="44" t="str">
        <f>A20</f>
        <v>AÇÕES ORDINÁRIAS (PETR3, PBR-ADR)</v>
      </c>
      <c r="E21" s="11"/>
      <c r="F21" s="50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1"/>
      <c r="NJ21" s="11"/>
      <c r="NK21" s="11"/>
      <c r="NL21" s="11"/>
      <c r="NM21" s="11"/>
      <c r="NN21" s="11"/>
      <c r="NO21" s="11"/>
      <c r="NP21" s="11"/>
      <c r="NQ21" s="11"/>
      <c r="NR21" s="11"/>
      <c r="NS21" s="11"/>
      <c r="NT21" s="11"/>
      <c r="NU21" s="11"/>
      <c r="NV21" s="11"/>
      <c r="NW21" s="11"/>
      <c r="NX21" s="11"/>
      <c r="NY21" s="11"/>
      <c r="NZ21" s="11"/>
      <c r="OA21" s="11"/>
      <c r="OB21" s="11"/>
      <c r="OC21" s="11"/>
      <c r="OD21" s="11"/>
      <c r="OE21" s="11"/>
      <c r="OF21" s="11"/>
      <c r="OG21" s="11"/>
      <c r="OH21" s="11"/>
      <c r="OI21" s="11"/>
      <c r="OJ21" s="11"/>
      <c r="OK21" s="11"/>
      <c r="OL21" s="11"/>
      <c r="OM21" s="11"/>
      <c r="ON21" s="11"/>
      <c r="OO21" s="11"/>
      <c r="OP21" s="11"/>
      <c r="OQ21" s="11"/>
      <c r="OR21" s="11"/>
      <c r="OS21" s="11"/>
      <c r="OT21" s="11"/>
      <c r="OU21" s="11"/>
      <c r="OV21" s="11"/>
      <c r="OW21" s="11"/>
      <c r="OX21" s="11"/>
      <c r="OY21" s="11"/>
      <c r="OZ21" s="11"/>
      <c r="PA21" s="11"/>
      <c r="PB21" s="11"/>
      <c r="PC21" s="11"/>
      <c r="PD21" s="11"/>
      <c r="PE21" s="11"/>
      <c r="PF21" s="11"/>
      <c r="PG21" s="11"/>
      <c r="PH21" s="11"/>
      <c r="PI21" s="11"/>
      <c r="PJ21" s="11"/>
      <c r="PK21" s="11"/>
      <c r="PL21" s="11"/>
      <c r="PM21" s="11"/>
      <c r="PN21" s="11"/>
      <c r="PO21" s="11"/>
      <c r="PP21" s="11"/>
      <c r="PQ21" s="11"/>
      <c r="PR21" s="11"/>
      <c r="PS21" s="11"/>
      <c r="PT21" s="11"/>
      <c r="PU21" s="11"/>
      <c r="PV21" s="11"/>
      <c r="PW21" s="11"/>
      <c r="PX21" s="11"/>
      <c r="PY21" s="11"/>
      <c r="PZ21" s="11"/>
      <c r="QA21" s="11"/>
      <c r="QB21" s="11"/>
      <c r="QC21" s="11"/>
      <c r="QD21" s="11"/>
      <c r="QE21" s="11"/>
      <c r="QF21" s="11"/>
      <c r="QG21" s="11"/>
      <c r="QH21" s="11"/>
      <c r="QI21" s="11"/>
      <c r="QJ21" s="11"/>
      <c r="QK21" s="11"/>
      <c r="QL21" s="11"/>
      <c r="QM21" s="11"/>
      <c r="QN21" s="11"/>
      <c r="QO21" s="11"/>
      <c r="QP21" s="11"/>
      <c r="QQ21" s="11"/>
      <c r="QR21" s="11"/>
      <c r="QS21" s="11"/>
      <c r="QT21" s="11"/>
      <c r="QU21" s="11"/>
      <c r="QV21" s="11"/>
      <c r="QW21" s="11"/>
      <c r="QX21" s="11"/>
      <c r="QY21" s="11"/>
      <c r="QZ21" s="11"/>
      <c r="RA21" s="11"/>
      <c r="RB21" s="11"/>
      <c r="RC21" s="11"/>
      <c r="RD21" s="11"/>
      <c r="RE21" s="11"/>
      <c r="RF21" s="11"/>
      <c r="RG21" s="11"/>
      <c r="RH21" s="11"/>
      <c r="RI21" s="11"/>
      <c r="RJ21" s="11"/>
      <c r="RK21" s="11"/>
      <c r="RL21" s="11"/>
      <c r="RM21" s="11"/>
      <c r="RN21" s="11"/>
      <c r="RO21" s="11"/>
      <c r="RP21" s="11"/>
      <c r="RQ21" s="11"/>
      <c r="RR21" s="11"/>
      <c r="RS21" s="11"/>
      <c r="RT21" s="11"/>
      <c r="RU21" s="11"/>
      <c r="RV21" s="11"/>
      <c r="RW21" s="11"/>
      <c r="RX21" s="11"/>
      <c r="RY21" s="11"/>
      <c r="RZ21" s="11"/>
      <c r="SA21" s="11"/>
      <c r="SB21" s="11"/>
      <c r="SC21" s="11"/>
      <c r="SD21" s="11"/>
      <c r="SE21" s="11"/>
      <c r="SF21" s="11"/>
      <c r="SG21" s="11"/>
      <c r="SH21" s="11"/>
      <c r="SI21" s="11"/>
      <c r="SJ21" s="11"/>
      <c r="SK21" s="11"/>
      <c r="SL21" s="11"/>
      <c r="SM21" s="11"/>
      <c r="SN21" s="11"/>
      <c r="SO21" s="11"/>
      <c r="SP21" s="11"/>
      <c r="SQ21" s="11"/>
      <c r="SR21" s="11"/>
      <c r="SS21" s="11"/>
      <c r="ST21" s="11"/>
      <c r="SU21" s="11"/>
      <c r="SV21" s="11"/>
      <c r="SW21" s="11"/>
      <c r="SX21" s="11"/>
      <c r="SY21" s="11"/>
      <c r="SZ21" s="11"/>
      <c r="TA21" s="11"/>
      <c r="TB21" s="11"/>
      <c r="TC21" s="11"/>
      <c r="TD21" s="11"/>
      <c r="TE21" s="11"/>
      <c r="TF21" s="11"/>
      <c r="TG21" s="11"/>
      <c r="TH21" s="11"/>
      <c r="TI21" s="11"/>
      <c r="TJ21" s="11"/>
      <c r="TK21" s="11"/>
      <c r="TL21" s="11"/>
      <c r="TM21" s="11"/>
      <c r="TN21" s="11"/>
      <c r="TO21" s="11"/>
      <c r="TP21" s="11"/>
      <c r="TQ21" s="11"/>
      <c r="TR21" s="11"/>
      <c r="TS21" s="11"/>
      <c r="TT21" s="11"/>
      <c r="TU21" s="11"/>
      <c r="TV21" s="11"/>
      <c r="TW21" s="11"/>
      <c r="TX21" s="11"/>
      <c r="TY21" s="11"/>
      <c r="TZ21" s="11"/>
      <c r="UA21" s="11"/>
      <c r="UB21" s="11"/>
      <c r="UC21" s="11"/>
      <c r="UD21" s="11"/>
      <c r="UE21" s="11"/>
      <c r="UF21" s="11"/>
      <c r="UG21" s="11"/>
      <c r="UH21" s="11"/>
      <c r="UI21" s="11"/>
      <c r="UJ21" s="11"/>
      <c r="UK21" s="11"/>
      <c r="UL21" s="11"/>
      <c r="UM21" s="11"/>
      <c r="UN21" s="11"/>
      <c r="UO21" s="11"/>
      <c r="UP21" s="11"/>
      <c r="UQ21" s="11"/>
      <c r="UR21" s="11"/>
      <c r="US21" s="11"/>
      <c r="UT21" s="11"/>
      <c r="UU21" s="11"/>
      <c r="UV21" s="11"/>
      <c r="UW21" s="11"/>
      <c r="UX21" s="11"/>
      <c r="UY21" s="11"/>
      <c r="UZ21" s="11"/>
      <c r="VA21" s="11"/>
      <c r="VB21" s="11"/>
      <c r="VC21" s="11"/>
      <c r="VD21" s="11"/>
      <c r="VE21" s="11"/>
      <c r="VF21" s="11"/>
      <c r="VG21" s="11"/>
      <c r="VH21" s="11"/>
      <c r="VI21" s="11"/>
      <c r="VJ21" s="11"/>
      <c r="VK21" s="11"/>
      <c r="VL21" s="11"/>
      <c r="VM21" s="11"/>
      <c r="VN21" s="11"/>
      <c r="VO21" s="11"/>
      <c r="VP21" s="11"/>
      <c r="VQ21" s="11"/>
      <c r="VR21" s="11"/>
      <c r="VS21" s="11"/>
      <c r="VT21" s="11"/>
      <c r="VU21" s="11"/>
      <c r="VV21" s="11"/>
      <c r="VW21" s="11"/>
      <c r="VX21" s="11"/>
      <c r="VY21" s="11"/>
      <c r="VZ21" s="11"/>
      <c r="WA21" s="11"/>
      <c r="WB21" s="11"/>
      <c r="WC21" s="11"/>
      <c r="WD21" s="11"/>
      <c r="WE21" s="11"/>
      <c r="WF21" s="11"/>
      <c r="WG21" s="11"/>
      <c r="WH21" s="11"/>
      <c r="WI21" s="11"/>
      <c r="WJ21" s="11"/>
      <c r="WK21" s="11"/>
      <c r="WL21" s="11"/>
      <c r="WM21" s="11"/>
      <c r="WN21" s="11"/>
      <c r="WO21" s="11"/>
      <c r="WP21" s="11"/>
      <c r="WQ21" s="11"/>
      <c r="WR21" s="11"/>
      <c r="WS21" s="11"/>
      <c r="WT21" s="11"/>
      <c r="WU21" s="11"/>
      <c r="WV21" s="11"/>
      <c r="WW21" s="11"/>
      <c r="WX21" s="11"/>
      <c r="WY21" s="11"/>
      <c r="WZ21" s="11"/>
      <c r="XA21" s="11"/>
      <c r="XB21" s="11"/>
      <c r="XC21" s="11"/>
      <c r="XD21" s="11"/>
      <c r="XE21" s="11"/>
      <c r="XF21" s="11"/>
      <c r="XG21" s="11"/>
      <c r="XH21" s="11"/>
      <c r="XI21" s="11"/>
      <c r="XJ21" s="11"/>
      <c r="XK21" s="11"/>
      <c r="XL21" s="11"/>
      <c r="XM21" s="11"/>
      <c r="XN21" s="11"/>
      <c r="XO21" s="11"/>
      <c r="XP21" s="11"/>
      <c r="XQ21" s="11"/>
      <c r="XR21" s="11"/>
      <c r="XS21" s="11"/>
      <c r="XT21" s="11"/>
      <c r="XU21" s="11"/>
      <c r="XV21" s="11"/>
      <c r="XW21" s="11"/>
      <c r="XX21" s="11"/>
      <c r="XY21" s="11"/>
      <c r="XZ21" s="11"/>
      <c r="YA21" s="11"/>
      <c r="YB21" s="11"/>
      <c r="YC21" s="11"/>
      <c r="YD21" s="11"/>
      <c r="YE21" s="11"/>
      <c r="YF21" s="11"/>
      <c r="YG21" s="11"/>
      <c r="YH21" s="11"/>
      <c r="YI21" s="11"/>
      <c r="YJ21" s="11"/>
      <c r="YK21" s="11"/>
      <c r="YL21" s="11"/>
      <c r="YM21" s="11"/>
      <c r="YN21" s="11"/>
      <c r="YO21" s="11"/>
      <c r="YP21" s="11"/>
      <c r="YQ21" s="11"/>
      <c r="YR21" s="11"/>
      <c r="YS21" s="11"/>
      <c r="YT21" s="11"/>
      <c r="YU21" s="11"/>
      <c r="YV21" s="11"/>
      <c r="YW21" s="11"/>
      <c r="YX21" s="11"/>
      <c r="YY21" s="11"/>
      <c r="YZ21" s="11"/>
      <c r="ZA21" s="11"/>
      <c r="ZB21" s="11"/>
      <c r="ZC21" s="11"/>
      <c r="ZD21" s="11"/>
      <c r="ZE21" s="11"/>
      <c r="ZF21" s="11"/>
      <c r="ZG21" s="11"/>
      <c r="ZH21" s="11"/>
      <c r="ZI21" s="11"/>
      <c r="ZJ21" s="11"/>
      <c r="ZK21" s="11"/>
      <c r="ZL21" s="11"/>
      <c r="ZM21" s="11"/>
      <c r="ZN21" s="11"/>
      <c r="ZO21" s="11"/>
      <c r="ZP21" s="11"/>
      <c r="ZQ21" s="11"/>
      <c r="ZR21" s="11"/>
      <c r="ZS21" s="11"/>
      <c r="ZT21" s="11"/>
      <c r="ZU21" s="11"/>
      <c r="ZV21" s="11"/>
      <c r="ZW21" s="11"/>
      <c r="ZX21" s="11"/>
      <c r="ZY21" s="11"/>
      <c r="ZZ21" s="11"/>
      <c r="AAA21" s="11"/>
      <c r="AAB21" s="11"/>
      <c r="AAC21" s="11"/>
      <c r="AAD21" s="11"/>
      <c r="AAE21" s="11"/>
      <c r="AAF21" s="11"/>
      <c r="AAG21" s="11"/>
      <c r="AAH21" s="11"/>
      <c r="AAI21" s="11"/>
      <c r="AAJ21" s="11"/>
      <c r="AAK21" s="11"/>
      <c r="AAL21" s="11"/>
      <c r="AAM21" s="11"/>
      <c r="AAN21" s="11"/>
      <c r="AAO21" s="11"/>
      <c r="AAP21" s="11"/>
      <c r="AAQ21" s="11"/>
      <c r="AAR21" s="11"/>
      <c r="AAS21" s="11"/>
      <c r="AAT21" s="11"/>
      <c r="AAU21" s="11"/>
      <c r="AAV21" s="11"/>
      <c r="AAW21" s="11"/>
      <c r="AAX21" s="11"/>
      <c r="AAY21" s="11"/>
      <c r="AAZ21" s="11"/>
      <c r="ABA21" s="11"/>
      <c r="ABB21" s="11"/>
      <c r="ABC21" s="11"/>
      <c r="ABD21" s="11"/>
      <c r="ABE21" s="11"/>
      <c r="ABF21" s="11"/>
      <c r="ABG21" s="11"/>
      <c r="ABH21" s="11"/>
      <c r="ABI21" s="11"/>
      <c r="ABJ21" s="11"/>
      <c r="ABK21" s="11"/>
      <c r="ABL21" s="11"/>
      <c r="ABM21" s="11"/>
      <c r="ABN21" s="11"/>
      <c r="ABO21" s="11"/>
      <c r="ABP21" s="11"/>
      <c r="ABQ21" s="11"/>
      <c r="ABR21" s="11"/>
      <c r="ABS21" s="11"/>
      <c r="ABT21" s="11"/>
      <c r="ABU21" s="11"/>
      <c r="ABV21" s="11"/>
      <c r="ABW21" s="11"/>
      <c r="ABX21" s="11"/>
      <c r="ABY21" s="11"/>
      <c r="ABZ21" s="11"/>
      <c r="ACA21" s="11"/>
      <c r="ACB21" s="11"/>
      <c r="ACC21" s="11"/>
      <c r="ACD21" s="11"/>
      <c r="ACE21" s="11"/>
      <c r="ACF21" s="11"/>
      <c r="ACG21" s="11"/>
      <c r="ACH21" s="11"/>
      <c r="ACI21" s="11"/>
      <c r="ACJ21" s="11"/>
      <c r="ACK21" s="11"/>
      <c r="ACL21" s="11"/>
      <c r="ACM21" s="11"/>
      <c r="ACN21" s="11"/>
      <c r="ACO21" s="11"/>
      <c r="ACP21" s="11"/>
      <c r="ACQ21" s="11"/>
      <c r="ACR21" s="11"/>
      <c r="ACS21" s="11"/>
      <c r="ACT21" s="11"/>
      <c r="ACU21" s="11"/>
      <c r="ACV21" s="11"/>
      <c r="ACW21" s="11"/>
      <c r="ACX21" s="11"/>
      <c r="ACY21" s="11"/>
      <c r="ACZ21" s="11"/>
      <c r="ADA21" s="11"/>
      <c r="ADB21" s="11"/>
      <c r="ADC21" s="11"/>
      <c r="ADD21" s="11"/>
      <c r="ADE21" s="11"/>
      <c r="ADF21" s="11"/>
      <c r="ADG21" s="11"/>
      <c r="ADH21" s="11"/>
      <c r="ADI21" s="11"/>
      <c r="ADJ21" s="11"/>
      <c r="ADK21" s="11"/>
      <c r="ADL21" s="11"/>
      <c r="ADM21" s="11"/>
      <c r="ADN21" s="11"/>
      <c r="ADO21" s="11"/>
      <c r="ADP21" s="11"/>
      <c r="ADQ21" s="11"/>
      <c r="ADR21" s="11"/>
      <c r="ADS21" s="11"/>
      <c r="ADT21" s="11"/>
      <c r="ADU21" s="11"/>
      <c r="ADV21" s="11"/>
      <c r="ADW21" s="11"/>
      <c r="ADX21" s="11"/>
      <c r="ADY21" s="11"/>
      <c r="ADZ21" s="11"/>
      <c r="AEA21" s="11"/>
      <c r="AEB21" s="11"/>
      <c r="AEC21" s="11"/>
      <c r="AED21" s="11"/>
      <c r="AEE21" s="11"/>
      <c r="AEF21" s="11"/>
      <c r="AEG21" s="11"/>
      <c r="AEH21" s="11"/>
      <c r="AEI21" s="11"/>
      <c r="AEJ21" s="11"/>
      <c r="AEK21" s="11"/>
      <c r="AEL21" s="11"/>
      <c r="AEM21" s="11"/>
      <c r="AEN21" s="11"/>
      <c r="AEO21" s="11"/>
      <c r="AEP21" s="11"/>
      <c r="AEQ21" s="11"/>
      <c r="AER21" s="11"/>
      <c r="AES21" s="11"/>
      <c r="AET21" s="11"/>
      <c r="AEU21" s="11"/>
      <c r="AEV21" s="11"/>
      <c r="AEW21" s="11"/>
      <c r="AEX21" s="11"/>
      <c r="AEY21" s="11"/>
      <c r="AEZ21" s="11"/>
      <c r="AFA21" s="11"/>
      <c r="AFB21" s="11"/>
      <c r="AFC21" s="11"/>
      <c r="AFD21" s="11"/>
      <c r="AFE21" s="11"/>
      <c r="AFF21" s="11"/>
      <c r="AFG21" s="11"/>
      <c r="AFH21" s="11"/>
      <c r="AFI21" s="11"/>
      <c r="AFJ21" s="11"/>
      <c r="AFK21" s="11"/>
      <c r="AFL21" s="11"/>
      <c r="AFM21" s="11"/>
      <c r="AFN21" s="11"/>
      <c r="AFO21" s="11"/>
      <c r="AFP21" s="11"/>
      <c r="AFQ21" s="11"/>
      <c r="AFR21" s="11"/>
      <c r="AFS21" s="11"/>
      <c r="AFT21" s="11"/>
      <c r="AFU21" s="11"/>
      <c r="AFV21" s="11"/>
      <c r="AFW21" s="11"/>
      <c r="AFX21" s="11"/>
      <c r="AFY21" s="11"/>
      <c r="AFZ21" s="11"/>
      <c r="AGA21" s="11"/>
      <c r="AGB21" s="11"/>
      <c r="AGC21" s="11"/>
      <c r="AGD21" s="11"/>
      <c r="AGE21" s="11"/>
      <c r="AGF21" s="11"/>
      <c r="AGG21" s="11"/>
      <c r="AGH21" s="11"/>
      <c r="AGI21" s="11"/>
      <c r="AGJ21" s="11"/>
      <c r="AGK21" s="11"/>
      <c r="AGL21" s="11"/>
      <c r="AGM21" s="11"/>
      <c r="AGN21" s="11"/>
      <c r="AGO21" s="11"/>
      <c r="AGP21" s="11"/>
      <c r="AGQ21" s="11"/>
      <c r="AGR21" s="11"/>
      <c r="AGS21" s="11"/>
      <c r="AGT21" s="11"/>
      <c r="AGU21" s="11"/>
      <c r="AGV21" s="11"/>
      <c r="AGW21" s="11"/>
      <c r="AGX21" s="11"/>
      <c r="AGY21" s="11"/>
      <c r="AGZ21" s="11"/>
      <c r="AHA21" s="11"/>
      <c r="AHB21" s="11"/>
      <c r="AHC21" s="11"/>
      <c r="AHD21" s="11"/>
      <c r="AHE21" s="11"/>
      <c r="AHF21" s="11"/>
      <c r="AHG21" s="11"/>
      <c r="AHH21" s="11"/>
      <c r="AHI21" s="11"/>
      <c r="AHJ21" s="11"/>
      <c r="AHK21" s="11"/>
      <c r="AHL21" s="11"/>
      <c r="AHM21" s="11"/>
      <c r="AHN21" s="11"/>
      <c r="AHO21" s="11"/>
      <c r="AHP21" s="11"/>
      <c r="AHQ21" s="11"/>
      <c r="AHR21" s="11"/>
      <c r="AHS21" s="11"/>
      <c r="AHT21" s="11"/>
      <c r="AHU21" s="11"/>
      <c r="AHV21" s="11"/>
      <c r="AHW21" s="11"/>
      <c r="AHX21" s="11"/>
      <c r="AHY21" s="11"/>
      <c r="AHZ21" s="11"/>
      <c r="AIA21" s="11"/>
      <c r="AIB21" s="11"/>
      <c r="AIC21" s="11"/>
      <c r="AID21" s="11"/>
      <c r="AIE21" s="11"/>
      <c r="AIF21" s="11"/>
      <c r="AIG21" s="11"/>
      <c r="AIH21" s="11"/>
      <c r="AII21" s="11"/>
      <c r="AIJ21" s="11"/>
      <c r="AIK21" s="11"/>
      <c r="AIL21" s="11"/>
      <c r="AIM21" s="11"/>
      <c r="AIN21" s="11"/>
      <c r="AIO21" s="11"/>
      <c r="AIP21" s="11"/>
      <c r="AIQ21" s="11"/>
      <c r="AIR21" s="11"/>
      <c r="AIS21" s="11"/>
      <c r="AIT21" s="11"/>
      <c r="AIU21" s="11"/>
      <c r="AIV21" s="11"/>
      <c r="AIW21" s="11"/>
      <c r="AIX21" s="11"/>
      <c r="AIY21" s="11"/>
      <c r="AIZ21" s="11"/>
      <c r="AJA21" s="11"/>
      <c r="AJB21" s="11"/>
      <c r="AJC21" s="11"/>
      <c r="AJD21" s="11"/>
      <c r="AJE21" s="11"/>
      <c r="AJF21" s="11"/>
      <c r="AJG21" s="11"/>
      <c r="AJH21" s="11"/>
      <c r="AJI21" s="11"/>
      <c r="AJJ21" s="11"/>
      <c r="AJK21" s="11"/>
      <c r="AJL21" s="11"/>
      <c r="AJM21" s="11"/>
      <c r="AJN21" s="11"/>
      <c r="AJO21" s="11"/>
      <c r="AJP21" s="11"/>
      <c r="AJQ21" s="11"/>
      <c r="AJR21" s="11"/>
      <c r="AJS21" s="11"/>
      <c r="AJT21" s="11"/>
      <c r="AJU21" s="11"/>
      <c r="AJV21" s="11"/>
      <c r="AJW21" s="11"/>
      <c r="AJX21" s="11"/>
      <c r="AJY21" s="11"/>
      <c r="AJZ21" s="11"/>
      <c r="AKA21" s="11"/>
      <c r="AKB21" s="11"/>
      <c r="AKC21" s="11"/>
      <c r="AKD21" s="11"/>
      <c r="AKE21" s="11"/>
      <c r="AKF21" s="11"/>
      <c r="AKG21" s="11"/>
      <c r="AKH21" s="11"/>
      <c r="AKI21" s="11"/>
      <c r="AKJ21" s="11"/>
      <c r="AKK21" s="11"/>
      <c r="AKL21" s="11"/>
      <c r="AKM21" s="11"/>
      <c r="AKN21" s="11"/>
      <c r="AKO21" s="11"/>
      <c r="AKP21" s="11"/>
      <c r="AKQ21" s="11"/>
      <c r="AKR21" s="11"/>
      <c r="AKS21" s="11"/>
      <c r="AKT21" s="11"/>
      <c r="AKU21" s="11"/>
      <c r="AKV21" s="11"/>
      <c r="AKW21" s="11"/>
      <c r="AKX21" s="11"/>
      <c r="AKY21" s="11"/>
      <c r="AKZ21" s="11"/>
      <c r="ALA21" s="11"/>
      <c r="ALB21" s="11"/>
      <c r="ALC21" s="11"/>
      <c r="ALD21" s="11"/>
      <c r="ALE21" s="11"/>
      <c r="ALF21" s="11"/>
      <c r="ALG21" s="11"/>
      <c r="ALH21" s="11"/>
      <c r="ALI21" s="11"/>
      <c r="ALJ21" s="11"/>
      <c r="ALK21" s="11"/>
      <c r="ALL21" s="11"/>
      <c r="ALM21" s="11"/>
      <c r="ALN21" s="11"/>
      <c r="ALO21" s="11"/>
      <c r="ALP21" s="11"/>
      <c r="ALQ21" s="11"/>
      <c r="ALR21" s="11"/>
      <c r="ALS21" s="11"/>
      <c r="ALT21" s="11"/>
      <c r="ALU21" s="11"/>
      <c r="ALV21" s="11"/>
      <c r="ALW21" s="11"/>
      <c r="ALX21" s="11"/>
      <c r="ALY21" s="11"/>
      <c r="ALZ21" s="11"/>
      <c r="AMA21" s="11"/>
      <c r="AMB21" s="11"/>
      <c r="AMC21" s="11"/>
      <c r="AMD21" s="11"/>
      <c r="AME21" s="11"/>
      <c r="AMF21" s="11"/>
      <c r="AMG21" s="11"/>
      <c r="AMH21" s="11"/>
      <c r="AMI21" s="11"/>
      <c r="AMJ21" s="11"/>
      <c r="AMK21" s="11"/>
      <c r="AML21" s="11"/>
      <c r="AMM21" s="11"/>
      <c r="AMN21" s="11"/>
      <c r="AMO21" s="11"/>
      <c r="AMP21" s="11"/>
      <c r="AMQ21" s="11"/>
      <c r="AMR21" s="11"/>
      <c r="AMS21" s="11"/>
      <c r="AMT21" s="11"/>
      <c r="AMU21" s="11"/>
      <c r="AMV21" s="11"/>
      <c r="AMW21" s="11"/>
      <c r="AMX21" s="11"/>
      <c r="AMY21" s="11"/>
      <c r="AMZ21" s="11"/>
      <c r="ANA21" s="11"/>
      <c r="ANB21" s="11"/>
      <c r="ANC21" s="11"/>
      <c r="AND21" s="11"/>
      <c r="ANE21" s="11"/>
      <c r="ANF21" s="11"/>
      <c r="ANG21" s="11"/>
      <c r="ANH21" s="11"/>
      <c r="ANI21" s="11"/>
      <c r="ANJ21" s="11"/>
      <c r="ANK21" s="11"/>
      <c r="ANL21" s="11"/>
      <c r="ANM21" s="11"/>
      <c r="ANN21" s="11"/>
      <c r="ANO21" s="11"/>
      <c r="ANP21" s="11"/>
      <c r="ANQ21" s="11"/>
      <c r="ANR21" s="11"/>
      <c r="ANS21" s="11"/>
      <c r="ANT21" s="11"/>
      <c r="ANU21" s="11"/>
      <c r="ANV21" s="11"/>
      <c r="ANW21" s="11"/>
      <c r="ANX21" s="11"/>
      <c r="ANY21" s="11"/>
      <c r="ANZ21" s="11"/>
      <c r="AOA21" s="11"/>
      <c r="AOB21" s="11"/>
      <c r="AOC21" s="11"/>
      <c r="AOD21" s="11"/>
      <c r="AOE21" s="11"/>
      <c r="AOF21" s="11"/>
      <c r="AOG21" s="11"/>
      <c r="AOH21" s="11"/>
      <c r="AOI21" s="11"/>
      <c r="AOJ21" s="11"/>
      <c r="AOK21" s="11"/>
      <c r="AOL21" s="11"/>
      <c r="AOM21" s="11"/>
      <c r="AON21" s="11"/>
      <c r="AOO21" s="11"/>
      <c r="AOP21" s="11"/>
      <c r="AOQ21" s="11"/>
      <c r="AOR21" s="11"/>
      <c r="AOS21" s="11"/>
      <c r="AOT21" s="11"/>
      <c r="AOU21" s="11"/>
      <c r="AOV21" s="11"/>
      <c r="AOW21" s="11"/>
      <c r="AOX21" s="11"/>
      <c r="AOY21" s="11"/>
      <c r="AOZ21" s="11"/>
      <c r="APA21" s="11"/>
      <c r="APB21" s="11"/>
      <c r="APC21" s="11"/>
      <c r="APD21" s="11"/>
      <c r="APE21" s="11"/>
      <c r="APF21" s="11"/>
      <c r="APG21" s="11"/>
      <c r="APH21" s="11"/>
      <c r="API21" s="11"/>
      <c r="APJ21" s="11"/>
      <c r="APK21" s="11"/>
      <c r="APL21" s="11"/>
      <c r="APM21" s="11"/>
      <c r="APN21" s="11"/>
      <c r="APO21" s="11"/>
      <c r="APP21" s="11"/>
      <c r="APQ21" s="11"/>
      <c r="APR21" s="11"/>
      <c r="APS21" s="11"/>
      <c r="APT21" s="11"/>
      <c r="APU21" s="11"/>
      <c r="APV21" s="11"/>
      <c r="APW21" s="11"/>
      <c r="APX21" s="11"/>
      <c r="APY21" s="11"/>
      <c r="APZ21" s="11"/>
      <c r="AQA21" s="11"/>
      <c r="AQB21" s="11"/>
      <c r="AQC21" s="11"/>
      <c r="AQD21" s="11"/>
      <c r="AQE21" s="11"/>
      <c r="AQF21" s="11"/>
      <c r="AQG21" s="11"/>
      <c r="AQH21" s="11"/>
      <c r="AQI21" s="11"/>
      <c r="AQJ21" s="11"/>
      <c r="AQK21" s="11"/>
      <c r="AQL21" s="11"/>
      <c r="AQM21" s="11"/>
      <c r="AQN21" s="11"/>
      <c r="AQO21" s="11"/>
      <c r="AQP21" s="11"/>
      <c r="AQQ21" s="11"/>
      <c r="AQR21" s="11"/>
      <c r="AQS21" s="11"/>
      <c r="AQT21" s="11"/>
      <c r="AQU21" s="11"/>
      <c r="AQV21" s="11"/>
      <c r="AQW21" s="11"/>
      <c r="AQX21" s="11"/>
      <c r="AQY21" s="11"/>
      <c r="AQZ21" s="11"/>
      <c r="ARA21" s="11"/>
      <c r="ARB21" s="11"/>
      <c r="ARC21" s="11"/>
      <c r="ARD21" s="11"/>
      <c r="ARE21" s="11"/>
      <c r="ARF21" s="11"/>
      <c r="ARG21" s="11"/>
      <c r="ARH21" s="11"/>
      <c r="ARI21" s="11"/>
      <c r="ARJ21" s="11"/>
      <c r="ARK21" s="11"/>
      <c r="ARL21" s="11"/>
      <c r="ARM21" s="11"/>
      <c r="ARN21" s="11"/>
      <c r="ARO21" s="11"/>
      <c r="ARP21" s="11"/>
      <c r="ARQ21" s="11"/>
      <c r="ARR21" s="11"/>
      <c r="ARS21" s="11"/>
      <c r="ART21" s="11"/>
      <c r="ARU21" s="11"/>
      <c r="ARV21" s="11"/>
      <c r="ARW21" s="11"/>
      <c r="ARX21" s="11"/>
      <c r="ARY21" s="11"/>
      <c r="ARZ21" s="11"/>
      <c r="ASA21" s="11"/>
      <c r="ASB21" s="11"/>
      <c r="ASC21" s="11"/>
      <c r="ASD21" s="11"/>
      <c r="ASE21" s="11"/>
      <c r="ASF21" s="11"/>
      <c r="ASG21" s="11"/>
      <c r="ASH21" s="11"/>
      <c r="ASI21" s="11"/>
      <c r="ASJ21" s="11"/>
      <c r="ASK21" s="11"/>
      <c r="ASL21" s="11"/>
      <c r="ASM21" s="11"/>
      <c r="ASN21" s="11"/>
      <c r="ASO21" s="11"/>
      <c r="ASP21" s="11"/>
      <c r="ASQ21" s="11"/>
      <c r="ASR21" s="11"/>
      <c r="ASS21" s="11"/>
      <c r="AST21" s="11"/>
      <c r="ASU21" s="11"/>
      <c r="ASV21" s="11"/>
      <c r="ASW21" s="11"/>
      <c r="ASX21" s="11"/>
      <c r="ASY21" s="11"/>
      <c r="ASZ21" s="11"/>
      <c r="ATA21" s="11"/>
      <c r="ATB21" s="11"/>
      <c r="ATC21" s="11"/>
      <c r="ATD21" s="11"/>
      <c r="ATE21" s="11"/>
      <c r="ATF21" s="11"/>
      <c r="ATG21" s="11"/>
      <c r="ATH21" s="11"/>
      <c r="ATI21" s="11"/>
      <c r="ATJ21" s="11"/>
      <c r="ATK21" s="11"/>
      <c r="ATL21" s="11"/>
      <c r="ATM21" s="11"/>
      <c r="ATN21" s="11"/>
      <c r="ATO21" s="11"/>
      <c r="ATP21" s="11"/>
      <c r="ATQ21" s="11"/>
      <c r="ATR21" s="11"/>
      <c r="ATS21" s="11"/>
      <c r="ATT21" s="11"/>
      <c r="ATU21" s="11"/>
      <c r="ATV21" s="11"/>
      <c r="ATW21" s="11"/>
      <c r="ATX21" s="11"/>
      <c r="ATY21" s="11"/>
      <c r="ATZ21" s="11"/>
      <c r="AUA21" s="11"/>
      <c r="AUB21" s="11"/>
      <c r="AUC21" s="11"/>
      <c r="AUD21" s="11"/>
      <c r="AUE21" s="11"/>
      <c r="AUF21" s="11"/>
      <c r="AUG21" s="11"/>
      <c r="AUH21" s="11"/>
      <c r="AUI21" s="11"/>
      <c r="AUJ21" s="11"/>
      <c r="AUK21" s="11"/>
      <c r="AUL21" s="11"/>
      <c r="AUM21" s="11"/>
      <c r="AUN21" s="11"/>
      <c r="AUO21" s="11"/>
      <c r="AUP21" s="11"/>
      <c r="AUQ21" s="11"/>
      <c r="AUR21" s="11"/>
      <c r="AUS21" s="11"/>
      <c r="AUT21" s="11"/>
      <c r="AUU21" s="11"/>
      <c r="AUV21" s="11"/>
      <c r="AUW21" s="11"/>
      <c r="AUX21" s="11"/>
      <c r="AUY21" s="11"/>
      <c r="AUZ21" s="11"/>
      <c r="AVA21" s="11"/>
      <c r="AVB21" s="11"/>
      <c r="AVC21" s="11"/>
      <c r="AVD21" s="11"/>
      <c r="AVE21" s="11"/>
      <c r="AVF21" s="11"/>
      <c r="AVG21" s="11"/>
      <c r="AVH21" s="11"/>
      <c r="AVI21" s="11"/>
      <c r="AVJ21" s="11"/>
      <c r="AVK21" s="11"/>
      <c r="AVL21" s="11"/>
      <c r="AVM21" s="11"/>
      <c r="AVN21" s="11"/>
      <c r="AVO21" s="11"/>
      <c r="AVP21" s="11"/>
      <c r="AVQ21" s="11"/>
      <c r="AVR21" s="11"/>
      <c r="AVS21" s="11"/>
      <c r="AVT21" s="11"/>
      <c r="AVU21" s="11"/>
      <c r="AVV21" s="11"/>
      <c r="AVW21" s="11"/>
      <c r="AVX21" s="11"/>
      <c r="AVY21" s="11"/>
      <c r="AVZ21" s="11"/>
      <c r="AWA21" s="11"/>
      <c r="AWB21" s="11"/>
      <c r="AWC21" s="11"/>
      <c r="AWD21" s="11"/>
      <c r="AWE21" s="11"/>
      <c r="AWF21" s="11"/>
      <c r="AWG21" s="11"/>
      <c r="AWH21" s="11"/>
      <c r="AWI21" s="11"/>
      <c r="AWJ21" s="11"/>
      <c r="AWK21" s="11"/>
      <c r="AWL21" s="11"/>
      <c r="AWM21" s="11"/>
      <c r="AWN21" s="11"/>
      <c r="AWO21" s="11"/>
      <c r="AWP21" s="11"/>
      <c r="AWQ21" s="11"/>
      <c r="AWR21" s="11"/>
      <c r="AWS21" s="11"/>
      <c r="AWT21" s="11"/>
      <c r="AWU21" s="11"/>
      <c r="AWV21" s="11"/>
      <c r="AWW21" s="11"/>
      <c r="AWX21" s="11"/>
      <c r="AWY21" s="11"/>
      <c r="AWZ21" s="11"/>
      <c r="AXA21" s="11"/>
      <c r="AXB21" s="11"/>
      <c r="AXC21" s="11"/>
      <c r="AXD21" s="11"/>
      <c r="AXE21" s="11"/>
      <c r="AXF21" s="11"/>
      <c r="AXG21" s="11"/>
      <c r="AXH21" s="11"/>
      <c r="AXI21" s="11"/>
      <c r="AXJ21" s="11"/>
      <c r="AXK21" s="11"/>
      <c r="AXL21" s="11"/>
      <c r="AXM21" s="11"/>
      <c r="AXN21" s="11"/>
      <c r="AXO21" s="11"/>
      <c r="AXP21" s="11"/>
      <c r="AXQ21" s="11"/>
      <c r="AXR21" s="11"/>
      <c r="AXS21" s="11"/>
      <c r="AXT21" s="11"/>
      <c r="AXU21" s="11"/>
      <c r="AXV21" s="11"/>
      <c r="AXW21" s="11"/>
      <c r="AXX21" s="11"/>
      <c r="AXY21" s="11"/>
      <c r="AXZ21" s="11"/>
      <c r="AYA21" s="11"/>
      <c r="AYB21" s="11"/>
      <c r="AYC21" s="11"/>
      <c r="AYD21" s="11"/>
      <c r="AYE21" s="11"/>
      <c r="AYF21" s="11"/>
      <c r="AYG21" s="11"/>
      <c r="AYH21" s="11"/>
      <c r="AYI21" s="11"/>
      <c r="AYJ21" s="11"/>
      <c r="AYK21" s="11"/>
      <c r="AYL21" s="11"/>
      <c r="AYM21" s="11"/>
      <c r="AYN21" s="11"/>
      <c r="AYO21" s="11"/>
      <c r="AYP21" s="11"/>
      <c r="AYQ21" s="11"/>
      <c r="AYR21" s="11"/>
      <c r="AYS21" s="11"/>
      <c r="AYT21" s="11"/>
      <c r="AYU21" s="11"/>
      <c r="AYV21" s="11"/>
      <c r="AYW21" s="11"/>
      <c r="AYX21" s="11"/>
      <c r="AYY21" s="11"/>
      <c r="AYZ21" s="11"/>
      <c r="AZA21" s="11"/>
      <c r="AZB21" s="11"/>
      <c r="AZC21" s="11"/>
      <c r="AZD21" s="11"/>
      <c r="AZE21" s="11"/>
      <c r="AZF21" s="11"/>
      <c r="AZG21" s="11"/>
      <c r="AZH21" s="11"/>
      <c r="AZI21" s="11"/>
      <c r="AZJ21" s="11"/>
      <c r="AZK21" s="11"/>
      <c r="AZL21" s="11"/>
      <c r="AZM21" s="11"/>
      <c r="AZN21" s="11"/>
      <c r="AZO21" s="11"/>
      <c r="AZP21" s="11"/>
      <c r="AZQ21" s="11"/>
      <c r="AZR21" s="11"/>
      <c r="AZS21" s="11"/>
      <c r="AZT21" s="11"/>
      <c r="AZU21" s="11"/>
      <c r="AZV21" s="11"/>
      <c r="AZW21" s="11"/>
      <c r="AZX21" s="11"/>
      <c r="AZY21" s="11"/>
      <c r="AZZ21" s="11"/>
      <c r="BAA21" s="11"/>
      <c r="BAB21" s="11"/>
      <c r="BAC21" s="11"/>
      <c r="BAD21" s="11"/>
      <c r="BAE21" s="11"/>
      <c r="BAF21" s="11"/>
      <c r="BAG21" s="11"/>
      <c r="BAH21" s="11"/>
      <c r="BAI21" s="11"/>
      <c r="BAJ21" s="11"/>
      <c r="BAK21" s="11"/>
      <c r="BAL21" s="11"/>
      <c r="BAM21" s="11"/>
      <c r="BAN21" s="11"/>
      <c r="BAO21" s="11"/>
      <c r="BAP21" s="11"/>
      <c r="BAQ21" s="11"/>
      <c r="BAR21" s="11"/>
      <c r="BAS21" s="11"/>
      <c r="BAT21" s="11"/>
      <c r="BAU21" s="11"/>
      <c r="BAV21" s="11"/>
      <c r="BAW21" s="11"/>
      <c r="BAX21" s="11"/>
      <c r="BAY21" s="11"/>
      <c r="BAZ21" s="11"/>
      <c r="BBA21" s="11"/>
      <c r="BBB21" s="11"/>
      <c r="BBC21" s="11"/>
      <c r="BBD21" s="11"/>
      <c r="BBE21" s="11"/>
      <c r="BBF21" s="11"/>
      <c r="BBG21" s="11"/>
      <c r="BBH21" s="11"/>
      <c r="BBI21" s="11"/>
      <c r="BBJ21" s="11"/>
      <c r="BBK21" s="11"/>
      <c r="BBL21" s="11"/>
      <c r="BBM21" s="11"/>
      <c r="BBN21" s="11"/>
      <c r="BBO21" s="11"/>
      <c r="BBP21" s="11"/>
      <c r="BBQ21" s="11"/>
      <c r="BBR21" s="11"/>
      <c r="BBS21" s="11"/>
      <c r="BBT21" s="11"/>
      <c r="BBU21" s="11"/>
      <c r="BBV21" s="11"/>
      <c r="BBW21" s="11"/>
      <c r="BBX21" s="11"/>
      <c r="BBY21" s="11"/>
      <c r="BBZ21" s="11"/>
      <c r="BCA21" s="11"/>
      <c r="BCB21" s="11"/>
      <c r="BCC21" s="11"/>
      <c r="BCD21" s="11"/>
      <c r="BCE21" s="11"/>
      <c r="BCF21" s="11"/>
      <c r="BCG21" s="11"/>
      <c r="BCH21" s="11"/>
      <c r="BCI21" s="11"/>
      <c r="BCJ21" s="11"/>
      <c r="BCK21" s="11"/>
      <c r="BCL21" s="11"/>
      <c r="BCM21" s="11"/>
      <c r="BCN21" s="11"/>
      <c r="BCO21" s="11"/>
      <c r="BCP21" s="11"/>
      <c r="BCQ21" s="11"/>
      <c r="BCR21" s="11"/>
      <c r="BCS21" s="11"/>
      <c r="BCT21" s="11"/>
      <c r="BCU21" s="11"/>
      <c r="BCV21" s="11"/>
      <c r="BCW21" s="11"/>
      <c r="BCX21" s="11"/>
      <c r="BCY21" s="11"/>
      <c r="BCZ21" s="11"/>
      <c r="BDA21" s="11"/>
      <c r="BDB21" s="11"/>
      <c r="BDC21" s="11"/>
      <c r="BDD21" s="11"/>
      <c r="BDE21" s="11"/>
      <c r="BDF21" s="11"/>
      <c r="BDG21" s="11"/>
      <c r="BDH21" s="11"/>
      <c r="BDI21" s="11"/>
      <c r="BDJ21" s="11"/>
      <c r="BDK21" s="11"/>
      <c r="BDL21" s="11"/>
      <c r="BDM21" s="11"/>
      <c r="BDN21" s="11"/>
      <c r="BDO21" s="11"/>
      <c r="BDP21" s="11"/>
      <c r="BDQ21" s="11"/>
      <c r="BDR21" s="11"/>
      <c r="BDS21" s="11"/>
      <c r="BDT21" s="11"/>
      <c r="BDU21" s="11"/>
      <c r="BDV21" s="11"/>
      <c r="BDW21" s="11"/>
      <c r="BDX21" s="11"/>
      <c r="BDY21" s="11"/>
      <c r="BDZ21" s="11"/>
      <c r="BEA21" s="11"/>
      <c r="BEB21" s="11"/>
      <c r="BEC21" s="11"/>
      <c r="BED21" s="11"/>
      <c r="BEE21" s="11"/>
      <c r="BEF21" s="11"/>
      <c r="BEG21" s="11"/>
      <c r="BEH21" s="11"/>
      <c r="BEI21" s="11"/>
      <c r="BEJ21" s="11"/>
      <c r="BEK21" s="11"/>
      <c r="BEL21" s="11"/>
      <c r="BEM21" s="11"/>
      <c r="BEN21" s="11"/>
      <c r="BEO21" s="11"/>
      <c r="BEP21" s="11"/>
      <c r="BEQ21" s="11"/>
      <c r="BER21" s="11"/>
      <c r="BES21" s="11"/>
      <c r="BET21" s="11"/>
      <c r="BEU21" s="11"/>
      <c r="BEV21" s="11"/>
      <c r="BEW21" s="11"/>
      <c r="BEX21" s="11"/>
      <c r="BEY21" s="11"/>
      <c r="BEZ21" s="11"/>
      <c r="BFA21" s="11"/>
      <c r="BFB21" s="11"/>
      <c r="BFC21" s="11"/>
      <c r="BFD21" s="11"/>
      <c r="BFE21" s="11"/>
      <c r="BFF21" s="11"/>
      <c r="BFG21" s="11"/>
      <c r="BFH21" s="11"/>
      <c r="BFI21" s="11"/>
      <c r="BFJ21" s="11"/>
      <c r="BFK21" s="11"/>
      <c r="BFL21" s="11"/>
      <c r="BFM21" s="11"/>
      <c r="BFN21" s="11"/>
      <c r="BFO21" s="11"/>
      <c r="BFP21" s="11"/>
      <c r="BFQ21" s="11"/>
      <c r="BFR21" s="11"/>
      <c r="BFS21" s="11"/>
      <c r="BFT21" s="11"/>
      <c r="BFU21" s="11"/>
      <c r="BFV21" s="11"/>
      <c r="BFW21" s="11"/>
      <c r="BFX21" s="11"/>
      <c r="BFY21" s="11"/>
      <c r="BFZ21" s="11"/>
      <c r="BGA21" s="11"/>
      <c r="BGB21" s="11"/>
      <c r="BGC21" s="11"/>
      <c r="BGD21" s="11"/>
      <c r="BGE21" s="11"/>
      <c r="BGF21" s="11"/>
      <c r="BGG21" s="11"/>
      <c r="BGH21" s="11"/>
      <c r="BGI21" s="11"/>
      <c r="BGJ21" s="11"/>
      <c r="BGK21" s="11"/>
      <c r="BGL21" s="11"/>
      <c r="BGM21" s="11"/>
      <c r="BGN21" s="11"/>
      <c r="BGO21" s="11"/>
      <c r="BGP21" s="11"/>
      <c r="BGQ21" s="11"/>
      <c r="BGR21" s="11"/>
      <c r="BGS21" s="11"/>
      <c r="BGT21" s="11"/>
      <c r="BGU21" s="11"/>
      <c r="BGV21" s="11"/>
      <c r="BGW21" s="11"/>
      <c r="BGX21" s="11"/>
      <c r="BGY21" s="11"/>
      <c r="BGZ21" s="11"/>
      <c r="BHA21" s="11"/>
      <c r="BHB21" s="11"/>
      <c r="BHC21" s="11"/>
      <c r="BHD21" s="11"/>
      <c r="BHE21" s="11"/>
      <c r="BHF21" s="11"/>
      <c r="BHG21" s="11"/>
      <c r="BHH21" s="11"/>
      <c r="BHI21" s="11"/>
      <c r="BHJ21" s="11"/>
      <c r="BHK21" s="11"/>
      <c r="BHL21" s="11"/>
      <c r="BHM21" s="11"/>
      <c r="BHN21" s="11"/>
      <c r="BHO21" s="11"/>
      <c r="BHP21" s="11"/>
      <c r="BHQ21" s="11"/>
      <c r="BHR21" s="11"/>
      <c r="BHS21" s="11"/>
      <c r="BHT21" s="11"/>
      <c r="BHU21" s="11"/>
      <c r="BHV21" s="11"/>
      <c r="BHW21" s="11"/>
      <c r="BHX21" s="11"/>
      <c r="BHY21" s="11"/>
      <c r="BHZ21" s="11"/>
      <c r="BIA21" s="11"/>
      <c r="BIB21" s="11"/>
      <c r="BIC21" s="11"/>
      <c r="BID21" s="11"/>
      <c r="BIE21" s="11"/>
      <c r="BIF21" s="11"/>
      <c r="BIG21" s="11"/>
      <c r="BIH21" s="11"/>
      <c r="BII21" s="11"/>
      <c r="BIJ21" s="11"/>
      <c r="BIK21" s="11"/>
      <c r="BIL21" s="11"/>
      <c r="BIM21" s="11"/>
      <c r="BIN21" s="11"/>
      <c r="BIO21" s="11"/>
      <c r="BIP21" s="11"/>
      <c r="BIQ21" s="11"/>
      <c r="BIR21" s="11"/>
      <c r="BIS21" s="11"/>
      <c r="BIT21" s="11"/>
      <c r="BIU21" s="11"/>
      <c r="BIV21" s="11"/>
      <c r="BIW21" s="11"/>
      <c r="BIX21" s="11"/>
      <c r="BIY21" s="11"/>
      <c r="BIZ21" s="11"/>
      <c r="BJA21" s="11"/>
      <c r="BJB21" s="11"/>
      <c r="BJC21" s="11"/>
      <c r="BJD21" s="11"/>
      <c r="BJE21" s="11"/>
      <c r="BJF21" s="11"/>
      <c r="BJG21" s="11"/>
      <c r="BJH21" s="11"/>
      <c r="BJI21" s="11"/>
      <c r="BJJ21" s="11"/>
      <c r="BJK21" s="11"/>
      <c r="BJL21" s="11"/>
      <c r="BJM21" s="11"/>
      <c r="BJN21" s="11"/>
      <c r="BJO21" s="11"/>
      <c r="BJP21" s="11"/>
      <c r="BJQ21" s="11"/>
      <c r="BJR21" s="11"/>
      <c r="BJS21" s="11"/>
      <c r="BJT21" s="11"/>
      <c r="BJU21" s="11"/>
      <c r="BJV21" s="11"/>
      <c r="BJW21" s="11"/>
      <c r="BJX21" s="11"/>
      <c r="BJY21" s="11"/>
      <c r="BJZ21" s="11"/>
      <c r="BKA21" s="11"/>
      <c r="BKB21" s="11"/>
      <c r="BKC21" s="11"/>
      <c r="BKD21" s="11"/>
      <c r="BKE21" s="11"/>
      <c r="BKF21" s="11"/>
      <c r="BKG21" s="11"/>
      <c r="BKH21" s="11"/>
      <c r="BKI21" s="11"/>
      <c r="BKJ21" s="11"/>
      <c r="BKK21" s="11"/>
      <c r="BKL21" s="11"/>
      <c r="BKM21" s="11"/>
      <c r="BKN21" s="11"/>
      <c r="BKO21" s="11"/>
      <c r="BKP21" s="11"/>
      <c r="BKQ21" s="11"/>
      <c r="BKR21" s="11"/>
      <c r="BKS21" s="11"/>
      <c r="BKT21" s="11"/>
      <c r="BKU21" s="11"/>
      <c r="BKV21" s="11"/>
      <c r="BKW21" s="11"/>
      <c r="BKX21" s="11"/>
      <c r="BKY21" s="11"/>
      <c r="BKZ21" s="11"/>
      <c r="BLA21" s="11"/>
      <c r="BLB21" s="11"/>
      <c r="BLC21" s="11"/>
      <c r="BLD21" s="11"/>
      <c r="BLE21" s="11"/>
      <c r="BLF21" s="11"/>
      <c r="BLG21" s="11"/>
      <c r="BLH21" s="11"/>
      <c r="BLI21" s="11"/>
      <c r="BLJ21" s="11"/>
      <c r="BLK21" s="11"/>
      <c r="BLL21" s="11"/>
      <c r="BLM21" s="11"/>
      <c r="BLN21" s="11"/>
      <c r="BLO21" s="11"/>
      <c r="BLP21" s="11"/>
      <c r="BLQ21" s="11"/>
      <c r="BLR21" s="11"/>
      <c r="BLS21" s="11"/>
      <c r="BLT21" s="11"/>
      <c r="BLU21" s="11"/>
      <c r="BLV21" s="11"/>
      <c r="BLW21" s="11"/>
      <c r="BLX21" s="11"/>
      <c r="BLY21" s="11"/>
      <c r="BLZ21" s="11"/>
      <c r="BMA21" s="11"/>
      <c r="BMB21" s="11"/>
      <c r="BMC21" s="11"/>
      <c r="BMD21" s="11"/>
      <c r="BME21" s="11"/>
      <c r="BMF21" s="11"/>
      <c r="BMG21" s="11"/>
      <c r="BMH21" s="11"/>
      <c r="BMI21" s="11"/>
      <c r="BMJ21" s="11"/>
      <c r="BMK21" s="11"/>
      <c r="BML21" s="11"/>
      <c r="BMM21" s="11"/>
      <c r="BMN21" s="11"/>
      <c r="BMO21" s="11"/>
      <c r="BMP21" s="11"/>
      <c r="BMQ21" s="11"/>
      <c r="BMR21" s="11"/>
      <c r="BMS21" s="11"/>
      <c r="BMT21" s="11"/>
      <c r="BMU21" s="11"/>
      <c r="BMV21" s="11"/>
      <c r="BMW21" s="11"/>
      <c r="BMX21" s="11"/>
      <c r="BMY21" s="11"/>
      <c r="BMZ21" s="11"/>
      <c r="BNA21" s="11"/>
      <c r="BNB21" s="11"/>
      <c r="BNC21" s="11"/>
      <c r="BND21" s="11"/>
      <c r="BNE21" s="11"/>
      <c r="BNF21" s="11"/>
      <c r="BNG21" s="11"/>
      <c r="BNH21" s="11"/>
      <c r="BNI21" s="11"/>
      <c r="BNJ21" s="11"/>
      <c r="BNK21" s="11"/>
      <c r="BNL21" s="11"/>
      <c r="BNM21" s="11"/>
      <c r="BNN21" s="11"/>
      <c r="BNO21" s="11"/>
      <c r="BNP21" s="11"/>
      <c r="BNQ21" s="11"/>
      <c r="BNR21" s="11"/>
      <c r="BNS21" s="11"/>
    </row>
    <row r="22" spans="1:1735" s="11" customFormat="1" ht="12.6" customHeight="1">
      <c r="A22" s="18" t="str">
        <f>Titulos!A26</f>
        <v xml:space="preserve">  Governo Federal</v>
      </c>
      <c r="B22" s="49">
        <v>3740470811</v>
      </c>
      <c r="C22" s="56">
        <f t="shared" si="2"/>
        <v>0.50258567128971632</v>
      </c>
      <c r="F22" s="50"/>
    </row>
    <row r="23" spans="1:1735" s="13" customFormat="1" ht="12.6" customHeight="1">
      <c r="A23" s="18" t="str">
        <f>Titulos!A27</f>
        <v xml:space="preserve">  BNDESPar</v>
      </c>
      <c r="B23" s="49">
        <v>17700392</v>
      </c>
      <c r="C23" s="56">
        <f t="shared" si="2"/>
        <v>2.3783004452941647E-3</v>
      </c>
      <c r="D23" s="21"/>
      <c r="F23" s="50"/>
    </row>
    <row r="24" spans="1:1735" s="11" customFormat="1" ht="12.6" customHeight="1">
      <c r="A24" s="29" t="str">
        <f>Titulos!A31</f>
        <v>Investidores não-brasileiros *</v>
      </c>
      <c r="B24" s="69">
        <f>B25+B26</f>
        <v>2865463855</v>
      </c>
      <c r="C24" s="59">
        <f>B24/B$34</f>
        <v>0.38501599073742737</v>
      </c>
      <c r="D24" s="20"/>
      <c r="F24" s="50"/>
    </row>
    <row r="25" spans="1:1735" s="11" customFormat="1" ht="12.6" customHeight="1">
      <c r="A25" s="18" t="str">
        <f>Titulos!A32</f>
        <v xml:space="preserve">  NYSE - ADRs</v>
      </c>
      <c r="B25" s="49">
        <v>1860591374</v>
      </c>
      <c r="C25" s="56">
        <f>B25/B$34</f>
        <v>0.24999702228598561</v>
      </c>
      <c r="D25" s="21"/>
      <c r="F25" s="50"/>
    </row>
    <row r="26" spans="1:1735" s="11" customFormat="1" ht="12.6" customHeight="1">
      <c r="A26" s="18" t="str">
        <f>Titulos!A33</f>
        <v xml:space="preserve">  B3</v>
      </c>
      <c r="B26" s="49">
        <v>1004872481</v>
      </c>
      <c r="C26" s="56">
        <f t="shared" si="2"/>
        <v>0.13501896845144176</v>
      </c>
      <c r="D26" s="21"/>
      <c r="F26" s="50"/>
    </row>
    <row r="27" spans="1:1735" s="11" customFormat="1" ht="12.6" customHeight="1">
      <c r="A27" s="29" t="str">
        <f>Titulos!A34</f>
        <v>Investidores brasileiros *</v>
      </c>
      <c r="B27" s="69">
        <f>B28+B29</f>
        <v>818596324</v>
      </c>
      <c r="C27" s="59">
        <f>B27/B$34</f>
        <v>0.10999010654031652</v>
      </c>
      <c r="D27" s="20"/>
      <c r="F27" s="50"/>
    </row>
    <row r="28" spans="1:1735" s="11" customFormat="1" ht="12.6" customHeight="1">
      <c r="A28" s="18" t="str">
        <f>Titulos!A35</f>
        <v xml:space="preserve">  Investidores institucionais</v>
      </c>
      <c r="B28" s="49">
        <v>349468019</v>
      </c>
      <c r="C28" s="56">
        <f>B28/B$34</f>
        <v>4.6956019121145429E-2</v>
      </c>
      <c r="D28" s="20"/>
      <c r="F28" s="50"/>
    </row>
    <row r="29" spans="1:1735" s="11" customFormat="1" ht="12.6" customHeight="1">
      <c r="A29" s="29" t="str">
        <f>Titulos!A36</f>
        <v xml:space="preserve">  Varejo</v>
      </c>
      <c r="B29" s="69">
        <f>B30+B31</f>
        <v>469128305</v>
      </c>
      <c r="C29" s="59">
        <f>B29/B$34</f>
        <v>6.3034087419171089E-2</v>
      </c>
      <c r="D29" s="20"/>
      <c r="F29" s="50"/>
    </row>
    <row r="30" spans="1:1735" s="13" customFormat="1" ht="12.6" customHeight="1">
      <c r="A30" s="18" t="str">
        <f>Titulos!A37</f>
        <v xml:space="preserve">    Fundos FMP-FGTS/FIA</v>
      </c>
      <c r="B30" s="49">
        <v>152198282</v>
      </c>
      <c r="C30" s="56">
        <f t="shared" ref="C30:C35" si="3">B30/B$34</f>
        <v>2.0450012737209821E-2</v>
      </c>
      <c r="D30" s="21"/>
      <c r="F30" s="50"/>
    </row>
    <row r="31" spans="1:1735" s="13" customFormat="1" ht="12.6" customHeight="1">
      <c r="A31" s="18" t="str">
        <f>Titulos!A38</f>
        <v xml:space="preserve">    Varejo em geral</v>
      </c>
      <c r="B31" s="49">
        <f>7442454142-B33-B30-B28-B24-B21</f>
        <v>316930023</v>
      </c>
      <c r="C31" s="56">
        <f>B31/B$34-0.01%</f>
        <v>4.2484074681961269E-2</v>
      </c>
      <c r="D31" s="21"/>
      <c r="F31" s="50"/>
    </row>
    <row r="32" spans="1:1735" s="11" customFormat="1" ht="12.6" customHeight="1">
      <c r="A32" s="22" t="str">
        <f>Titulos!A39</f>
        <v>Total outstanding **</v>
      </c>
      <c r="B32" s="23">
        <f>B21+B24+B27</f>
        <v>7442231382</v>
      </c>
      <c r="C32" s="57">
        <f t="shared" si="3"/>
        <v>0.99997006901275443</v>
      </c>
      <c r="D32" s="20"/>
      <c r="F32" s="50"/>
    </row>
    <row r="33" spans="1:1735" s="11" customFormat="1" ht="12.6" customHeight="1">
      <c r="A33" s="18" t="str">
        <f>Titulos!A40</f>
        <v>Ações em tesouraria</v>
      </c>
      <c r="B33" s="49">
        <v>222760</v>
      </c>
      <c r="C33" s="56">
        <f t="shared" si="3"/>
        <v>2.9930987245577843E-5</v>
      </c>
      <c r="D33" s="20"/>
      <c r="F33" s="50"/>
    </row>
    <row r="34" spans="1:1735" s="11" customFormat="1" ht="12.6" customHeight="1">
      <c r="A34" s="22" t="str">
        <f>Titulos!A41</f>
        <v>Total</v>
      </c>
      <c r="B34" s="23">
        <f>B32+B33</f>
        <v>7442454142</v>
      </c>
      <c r="C34" s="57">
        <f t="shared" si="3"/>
        <v>1</v>
      </c>
      <c r="D34" s="20"/>
      <c r="F34" s="50"/>
    </row>
    <row r="35" spans="1:1735" s="13" customFormat="1" ht="12.6" customHeight="1">
      <c r="A35" s="24" t="str">
        <f>Titulos!A42</f>
        <v>* Free float</v>
      </c>
      <c r="B35" s="23">
        <f>B24+B27</f>
        <v>3684060179</v>
      </c>
      <c r="C35" s="57">
        <f t="shared" si="3"/>
        <v>0.49500609727774392</v>
      </c>
      <c r="D35" s="72"/>
      <c r="F35" s="50"/>
    </row>
    <row r="36" spans="1:1735" ht="12.6" customHeight="1">
      <c r="C36" s="58"/>
      <c r="F36" s="48"/>
    </row>
    <row r="37" spans="1:1735" s="12" customFormat="1" ht="12.6" customHeight="1">
      <c r="A37" s="26" t="str">
        <f>Titulos!A44</f>
        <v>AÇÕES PREFERENCIAIS (PETR4, PBR/A-ADR)</v>
      </c>
      <c r="B37" s="16" t="str">
        <f>Titulos!A3</f>
        <v># ações</v>
      </c>
      <c r="C37" s="51" t="s">
        <v>0</v>
      </c>
      <c r="D37" s="27"/>
      <c r="E37" s="11"/>
      <c r="F37" s="46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  <c r="IW37" s="11"/>
      <c r="IX37" s="11"/>
      <c r="IY37" s="11"/>
      <c r="IZ37" s="11"/>
      <c r="JA37" s="11"/>
      <c r="JB37" s="11"/>
      <c r="JC37" s="11"/>
      <c r="JD37" s="11"/>
      <c r="JE37" s="11"/>
      <c r="JF37" s="11"/>
      <c r="JG37" s="11"/>
      <c r="JH37" s="11"/>
      <c r="JI37" s="11"/>
      <c r="JJ37" s="11"/>
      <c r="JK37" s="11"/>
      <c r="JL37" s="11"/>
      <c r="JM37" s="11"/>
      <c r="JN37" s="11"/>
      <c r="JO37" s="11"/>
      <c r="JP37" s="11"/>
      <c r="JQ37" s="11"/>
      <c r="JR37" s="11"/>
      <c r="JS37" s="11"/>
      <c r="JT37" s="11"/>
      <c r="JU37" s="11"/>
      <c r="JV37" s="11"/>
      <c r="JW37" s="11"/>
      <c r="JX37" s="11"/>
      <c r="JY37" s="11"/>
      <c r="JZ37" s="11"/>
      <c r="KA37" s="11"/>
      <c r="KB37" s="11"/>
      <c r="KC37" s="11"/>
      <c r="KD37" s="11"/>
      <c r="KE37" s="11"/>
      <c r="KF37" s="11"/>
      <c r="KG37" s="11"/>
      <c r="KH37" s="11"/>
      <c r="KI37" s="11"/>
      <c r="KJ37" s="11"/>
      <c r="KK37" s="11"/>
      <c r="KL37" s="11"/>
      <c r="KM37" s="11"/>
      <c r="KN37" s="11"/>
      <c r="KO37" s="11"/>
      <c r="KP37" s="11"/>
      <c r="KQ37" s="11"/>
      <c r="KR37" s="11"/>
      <c r="KS37" s="11"/>
      <c r="KT37" s="11"/>
      <c r="KU37" s="11"/>
      <c r="KV37" s="11"/>
      <c r="KW37" s="11"/>
      <c r="KX37" s="11"/>
      <c r="KY37" s="11"/>
      <c r="KZ37" s="11"/>
      <c r="LA37" s="11"/>
      <c r="LB37" s="11"/>
      <c r="LC37" s="11"/>
      <c r="LD37" s="11"/>
      <c r="LE37" s="11"/>
      <c r="LF37" s="11"/>
      <c r="LG37" s="11"/>
      <c r="LH37" s="11"/>
      <c r="LI37" s="11"/>
      <c r="LJ37" s="11"/>
      <c r="LK37" s="11"/>
      <c r="LL37" s="11"/>
      <c r="LM37" s="11"/>
      <c r="LN37" s="11"/>
      <c r="LO37" s="11"/>
      <c r="LP37" s="11"/>
      <c r="LQ37" s="11"/>
      <c r="LR37" s="11"/>
      <c r="LS37" s="11"/>
      <c r="LT37" s="11"/>
      <c r="LU37" s="11"/>
      <c r="LV37" s="11"/>
      <c r="LW37" s="11"/>
      <c r="LX37" s="11"/>
      <c r="LY37" s="11"/>
      <c r="LZ37" s="11"/>
      <c r="MA37" s="11"/>
      <c r="MB37" s="11"/>
      <c r="MC37" s="11"/>
      <c r="MD37" s="11"/>
      <c r="ME37" s="11"/>
      <c r="MF37" s="11"/>
      <c r="MG37" s="11"/>
      <c r="MH37" s="11"/>
      <c r="MI37" s="11"/>
      <c r="MJ37" s="11"/>
      <c r="MK37" s="11"/>
      <c r="ML37" s="11"/>
      <c r="MM37" s="11"/>
      <c r="MN37" s="11"/>
      <c r="MO37" s="11"/>
      <c r="MP37" s="11"/>
      <c r="MQ37" s="11"/>
      <c r="MR37" s="11"/>
      <c r="MS37" s="11"/>
      <c r="MT37" s="11"/>
      <c r="MU37" s="11"/>
      <c r="MV37" s="11"/>
      <c r="MW37" s="11"/>
      <c r="MX37" s="11"/>
      <c r="MY37" s="11"/>
      <c r="MZ37" s="11"/>
      <c r="NA37" s="11"/>
      <c r="NB37" s="11"/>
      <c r="NC37" s="11"/>
      <c r="ND37" s="11"/>
      <c r="NE37" s="11"/>
      <c r="NF37" s="11"/>
      <c r="NG37" s="11"/>
      <c r="NH37" s="11"/>
      <c r="NI37" s="11"/>
      <c r="NJ37" s="11"/>
      <c r="NK37" s="11"/>
      <c r="NL37" s="11"/>
      <c r="NM37" s="11"/>
      <c r="NN37" s="11"/>
      <c r="NO37" s="11"/>
      <c r="NP37" s="11"/>
      <c r="NQ37" s="11"/>
      <c r="NR37" s="11"/>
      <c r="NS37" s="11"/>
      <c r="NT37" s="11"/>
      <c r="NU37" s="11"/>
      <c r="NV37" s="11"/>
      <c r="NW37" s="11"/>
      <c r="NX37" s="11"/>
      <c r="NY37" s="11"/>
      <c r="NZ37" s="11"/>
      <c r="OA37" s="11"/>
      <c r="OB37" s="11"/>
      <c r="OC37" s="11"/>
      <c r="OD37" s="11"/>
      <c r="OE37" s="11"/>
      <c r="OF37" s="11"/>
      <c r="OG37" s="11"/>
      <c r="OH37" s="11"/>
      <c r="OI37" s="11"/>
      <c r="OJ37" s="11"/>
      <c r="OK37" s="11"/>
      <c r="OL37" s="11"/>
      <c r="OM37" s="11"/>
      <c r="ON37" s="11"/>
      <c r="OO37" s="11"/>
      <c r="OP37" s="11"/>
      <c r="OQ37" s="11"/>
      <c r="OR37" s="11"/>
      <c r="OS37" s="11"/>
      <c r="OT37" s="11"/>
      <c r="OU37" s="11"/>
      <c r="OV37" s="11"/>
      <c r="OW37" s="11"/>
      <c r="OX37" s="11"/>
      <c r="OY37" s="11"/>
      <c r="OZ37" s="11"/>
      <c r="PA37" s="11"/>
      <c r="PB37" s="11"/>
      <c r="PC37" s="11"/>
      <c r="PD37" s="11"/>
      <c r="PE37" s="11"/>
      <c r="PF37" s="11"/>
      <c r="PG37" s="11"/>
      <c r="PH37" s="11"/>
      <c r="PI37" s="11"/>
      <c r="PJ37" s="11"/>
      <c r="PK37" s="11"/>
      <c r="PL37" s="11"/>
      <c r="PM37" s="11"/>
      <c r="PN37" s="11"/>
      <c r="PO37" s="11"/>
      <c r="PP37" s="11"/>
      <c r="PQ37" s="11"/>
      <c r="PR37" s="11"/>
      <c r="PS37" s="11"/>
      <c r="PT37" s="11"/>
      <c r="PU37" s="11"/>
      <c r="PV37" s="11"/>
      <c r="PW37" s="11"/>
      <c r="PX37" s="11"/>
      <c r="PY37" s="11"/>
      <c r="PZ37" s="11"/>
      <c r="QA37" s="11"/>
      <c r="QB37" s="11"/>
      <c r="QC37" s="11"/>
      <c r="QD37" s="11"/>
      <c r="QE37" s="11"/>
      <c r="QF37" s="11"/>
      <c r="QG37" s="11"/>
      <c r="QH37" s="11"/>
      <c r="QI37" s="11"/>
      <c r="QJ37" s="11"/>
      <c r="QK37" s="11"/>
      <c r="QL37" s="11"/>
      <c r="QM37" s="11"/>
      <c r="QN37" s="11"/>
      <c r="QO37" s="11"/>
      <c r="QP37" s="11"/>
      <c r="QQ37" s="11"/>
      <c r="QR37" s="11"/>
      <c r="QS37" s="11"/>
      <c r="QT37" s="11"/>
      <c r="QU37" s="11"/>
      <c r="QV37" s="11"/>
      <c r="QW37" s="11"/>
      <c r="QX37" s="11"/>
      <c r="QY37" s="11"/>
      <c r="QZ37" s="11"/>
      <c r="RA37" s="11"/>
      <c r="RB37" s="11"/>
      <c r="RC37" s="11"/>
      <c r="RD37" s="11"/>
      <c r="RE37" s="11"/>
      <c r="RF37" s="11"/>
      <c r="RG37" s="11"/>
      <c r="RH37" s="11"/>
      <c r="RI37" s="11"/>
      <c r="RJ37" s="11"/>
      <c r="RK37" s="11"/>
      <c r="RL37" s="11"/>
      <c r="RM37" s="11"/>
      <c r="RN37" s="11"/>
      <c r="RO37" s="11"/>
      <c r="RP37" s="11"/>
      <c r="RQ37" s="11"/>
      <c r="RR37" s="11"/>
      <c r="RS37" s="11"/>
      <c r="RT37" s="11"/>
      <c r="RU37" s="11"/>
      <c r="RV37" s="11"/>
      <c r="RW37" s="11"/>
      <c r="RX37" s="11"/>
      <c r="RY37" s="11"/>
      <c r="RZ37" s="11"/>
      <c r="SA37" s="11"/>
      <c r="SB37" s="11"/>
      <c r="SC37" s="11"/>
      <c r="SD37" s="11"/>
      <c r="SE37" s="11"/>
      <c r="SF37" s="11"/>
      <c r="SG37" s="11"/>
      <c r="SH37" s="11"/>
      <c r="SI37" s="11"/>
      <c r="SJ37" s="11"/>
      <c r="SK37" s="11"/>
      <c r="SL37" s="11"/>
      <c r="SM37" s="11"/>
      <c r="SN37" s="11"/>
      <c r="SO37" s="11"/>
      <c r="SP37" s="11"/>
      <c r="SQ37" s="11"/>
      <c r="SR37" s="11"/>
      <c r="SS37" s="11"/>
      <c r="ST37" s="11"/>
      <c r="SU37" s="11"/>
      <c r="SV37" s="11"/>
      <c r="SW37" s="11"/>
      <c r="SX37" s="11"/>
      <c r="SY37" s="11"/>
      <c r="SZ37" s="11"/>
      <c r="TA37" s="11"/>
      <c r="TB37" s="11"/>
      <c r="TC37" s="11"/>
      <c r="TD37" s="11"/>
      <c r="TE37" s="11"/>
      <c r="TF37" s="11"/>
      <c r="TG37" s="11"/>
      <c r="TH37" s="11"/>
      <c r="TI37" s="11"/>
      <c r="TJ37" s="11"/>
      <c r="TK37" s="11"/>
      <c r="TL37" s="11"/>
      <c r="TM37" s="11"/>
      <c r="TN37" s="11"/>
      <c r="TO37" s="11"/>
      <c r="TP37" s="11"/>
      <c r="TQ37" s="11"/>
      <c r="TR37" s="11"/>
      <c r="TS37" s="11"/>
      <c r="TT37" s="11"/>
      <c r="TU37" s="11"/>
      <c r="TV37" s="11"/>
      <c r="TW37" s="11"/>
      <c r="TX37" s="11"/>
      <c r="TY37" s="11"/>
      <c r="TZ37" s="11"/>
      <c r="UA37" s="11"/>
      <c r="UB37" s="11"/>
      <c r="UC37" s="11"/>
      <c r="UD37" s="11"/>
      <c r="UE37" s="11"/>
      <c r="UF37" s="11"/>
      <c r="UG37" s="11"/>
      <c r="UH37" s="11"/>
      <c r="UI37" s="11"/>
      <c r="UJ37" s="11"/>
      <c r="UK37" s="11"/>
      <c r="UL37" s="11"/>
      <c r="UM37" s="11"/>
      <c r="UN37" s="11"/>
      <c r="UO37" s="11"/>
      <c r="UP37" s="11"/>
      <c r="UQ37" s="11"/>
      <c r="UR37" s="11"/>
      <c r="US37" s="11"/>
      <c r="UT37" s="11"/>
      <c r="UU37" s="11"/>
      <c r="UV37" s="11"/>
      <c r="UW37" s="11"/>
      <c r="UX37" s="11"/>
      <c r="UY37" s="11"/>
      <c r="UZ37" s="11"/>
      <c r="VA37" s="11"/>
      <c r="VB37" s="11"/>
      <c r="VC37" s="11"/>
      <c r="VD37" s="11"/>
      <c r="VE37" s="11"/>
      <c r="VF37" s="11"/>
      <c r="VG37" s="11"/>
      <c r="VH37" s="11"/>
      <c r="VI37" s="11"/>
      <c r="VJ37" s="11"/>
      <c r="VK37" s="11"/>
      <c r="VL37" s="11"/>
      <c r="VM37" s="11"/>
      <c r="VN37" s="11"/>
      <c r="VO37" s="11"/>
      <c r="VP37" s="11"/>
      <c r="VQ37" s="11"/>
      <c r="VR37" s="11"/>
      <c r="VS37" s="11"/>
      <c r="VT37" s="11"/>
      <c r="VU37" s="11"/>
      <c r="VV37" s="11"/>
      <c r="VW37" s="11"/>
      <c r="VX37" s="11"/>
      <c r="VY37" s="11"/>
      <c r="VZ37" s="11"/>
      <c r="WA37" s="11"/>
      <c r="WB37" s="11"/>
      <c r="WC37" s="11"/>
      <c r="WD37" s="11"/>
      <c r="WE37" s="11"/>
      <c r="WF37" s="11"/>
      <c r="WG37" s="11"/>
      <c r="WH37" s="11"/>
      <c r="WI37" s="11"/>
      <c r="WJ37" s="11"/>
      <c r="WK37" s="11"/>
      <c r="WL37" s="11"/>
      <c r="WM37" s="11"/>
      <c r="WN37" s="11"/>
      <c r="WO37" s="11"/>
      <c r="WP37" s="11"/>
      <c r="WQ37" s="11"/>
      <c r="WR37" s="11"/>
      <c r="WS37" s="11"/>
      <c r="WT37" s="11"/>
      <c r="WU37" s="11"/>
      <c r="WV37" s="11"/>
      <c r="WW37" s="11"/>
      <c r="WX37" s="11"/>
      <c r="WY37" s="11"/>
      <c r="WZ37" s="11"/>
      <c r="XA37" s="11"/>
      <c r="XB37" s="11"/>
      <c r="XC37" s="11"/>
      <c r="XD37" s="11"/>
      <c r="XE37" s="11"/>
      <c r="XF37" s="11"/>
      <c r="XG37" s="11"/>
      <c r="XH37" s="11"/>
      <c r="XI37" s="11"/>
      <c r="XJ37" s="11"/>
      <c r="XK37" s="11"/>
      <c r="XL37" s="11"/>
      <c r="XM37" s="11"/>
      <c r="XN37" s="11"/>
      <c r="XO37" s="11"/>
      <c r="XP37" s="11"/>
      <c r="XQ37" s="11"/>
      <c r="XR37" s="11"/>
      <c r="XS37" s="11"/>
      <c r="XT37" s="11"/>
      <c r="XU37" s="11"/>
      <c r="XV37" s="11"/>
      <c r="XW37" s="11"/>
      <c r="XX37" s="11"/>
      <c r="XY37" s="11"/>
      <c r="XZ37" s="11"/>
      <c r="YA37" s="11"/>
      <c r="YB37" s="11"/>
      <c r="YC37" s="11"/>
      <c r="YD37" s="11"/>
      <c r="YE37" s="11"/>
      <c r="YF37" s="11"/>
      <c r="YG37" s="11"/>
      <c r="YH37" s="11"/>
      <c r="YI37" s="11"/>
      <c r="YJ37" s="11"/>
      <c r="YK37" s="11"/>
      <c r="YL37" s="11"/>
      <c r="YM37" s="11"/>
      <c r="YN37" s="11"/>
      <c r="YO37" s="11"/>
      <c r="YP37" s="11"/>
      <c r="YQ37" s="11"/>
      <c r="YR37" s="11"/>
      <c r="YS37" s="11"/>
      <c r="YT37" s="11"/>
      <c r="YU37" s="11"/>
      <c r="YV37" s="11"/>
      <c r="YW37" s="11"/>
      <c r="YX37" s="11"/>
      <c r="YY37" s="11"/>
      <c r="YZ37" s="11"/>
      <c r="ZA37" s="11"/>
      <c r="ZB37" s="11"/>
      <c r="ZC37" s="11"/>
      <c r="ZD37" s="11"/>
      <c r="ZE37" s="11"/>
      <c r="ZF37" s="11"/>
      <c r="ZG37" s="11"/>
      <c r="ZH37" s="11"/>
      <c r="ZI37" s="11"/>
      <c r="ZJ37" s="11"/>
      <c r="ZK37" s="11"/>
      <c r="ZL37" s="11"/>
      <c r="ZM37" s="11"/>
      <c r="ZN37" s="11"/>
      <c r="ZO37" s="11"/>
      <c r="ZP37" s="11"/>
      <c r="ZQ37" s="11"/>
      <c r="ZR37" s="11"/>
      <c r="ZS37" s="11"/>
      <c r="ZT37" s="11"/>
      <c r="ZU37" s="11"/>
      <c r="ZV37" s="11"/>
      <c r="ZW37" s="11"/>
      <c r="ZX37" s="11"/>
      <c r="ZY37" s="11"/>
      <c r="ZZ37" s="11"/>
      <c r="AAA37" s="11"/>
      <c r="AAB37" s="11"/>
      <c r="AAC37" s="11"/>
      <c r="AAD37" s="11"/>
      <c r="AAE37" s="11"/>
      <c r="AAF37" s="11"/>
      <c r="AAG37" s="11"/>
      <c r="AAH37" s="11"/>
      <c r="AAI37" s="11"/>
      <c r="AAJ37" s="11"/>
      <c r="AAK37" s="11"/>
      <c r="AAL37" s="11"/>
      <c r="AAM37" s="11"/>
      <c r="AAN37" s="11"/>
      <c r="AAO37" s="11"/>
      <c r="AAP37" s="11"/>
      <c r="AAQ37" s="11"/>
      <c r="AAR37" s="11"/>
      <c r="AAS37" s="11"/>
      <c r="AAT37" s="11"/>
      <c r="AAU37" s="11"/>
      <c r="AAV37" s="11"/>
      <c r="AAW37" s="11"/>
      <c r="AAX37" s="11"/>
      <c r="AAY37" s="11"/>
      <c r="AAZ37" s="11"/>
      <c r="ABA37" s="11"/>
      <c r="ABB37" s="11"/>
      <c r="ABC37" s="11"/>
      <c r="ABD37" s="11"/>
      <c r="ABE37" s="11"/>
      <c r="ABF37" s="11"/>
      <c r="ABG37" s="11"/>
      <c r="ABH37" s="11"/>
      <c r="ABI37" s="11"/>
      <c r="ABJ37" s="11"/>
      <c r="ABK37" s="11"/>
      <c r="ABL37" s="11"/>
      <c r="ABM37" s="11"/>
      <c r="ABN37" s="11"/>
      <c r="ABO37" s="11"/>
      <c r="ABP37" s="11"/>
      <c r="ABQ37" s="11"/>
      <c r="ABR37" s="11"/>
      <c r="ABS37" s="11"/>
      <c r="ABT37" s="11"/>
      <c r="ABU37" s="11"/>
      <c r="ABV37" s="11"/>
      <c r="ABW37" s="11"/>
      <c r="ABX37" s="11"/>
      <c r="ABY37" s="11"/>
      <c r="ABZ37" s="11"/>
      <c r="ACA37" s="11"/>
      <c r="ACB37" s="11"/>
      <c r="ACC37" s="11"/>
      <c r="ACD37" s="11"/>
      <c r="ACE37" s="11"/>
      <c r="ACF37" s="11"/>
      <c r="ACG37" s="11"/>
      <c r="ACH37" s="11"/>
      <c r="ACI37" s="11"/>
      <c r="ACJ37" s="11"/>
      <c r="ACK37" s="11"/>
      <c r="ACL37" s="11"/>
      <c r="ACM37" s="11"/>
      <c r="ACN37" s="11"/>
      <c r="ACO37" s="11"/>
      <c r="ACP37" s="11"/>
      <c r="ACQ37" s="11"/>
      <c r="ACR37" s="11"/>
      <c r="ACS37" s="11"/>
      <c r="ACT37" s="11"/>
      <c r="ACU37" s="11"/>
      <c r="ACV37" s="11"/>
      <c r="ACW37" s="11"/>
      <c r="ACX37" s="11"/>
      <c r="ACY37" s="11"/>
      <c r="ACZ37" s="11"/>
      <c r="ADA37" s="11"/>
      <c r="ADB37" s="11"/>
      <c r="ADC37" s="11"/>
      <c r="ADD37" s="11"/>
      <c r="ADE37" s="11"/>
      <c r="ADF37" s="11"/>
      <c r="ADG37" s="11"/>
      <c r="ADH37" s="11"/>
      <c r="ADI37" s="11"/>
      <c r="ADJ37" s="11"/>
      <c r="ADK37" s="11"/>
      <c r="ADL37" s="11"/>
      <c r="ADM37" s="11"/>
      <c r="ADN37" s="11"/>
      <c r="ADO37" s="11"/>
      <c r="ADP37" s="11"/>
      <c r="ADQ37" s="11"/>
      <c r="ADR37" s="11"/>
      <c r="ADS37" s="11"/>
      <c r="ADT37" s="11"/>
      <c r="ADU37" s="11"/>
      <c r="ADV37" s="11"/>
      <c r="ADW37" s="11"/>
      <c r="ADX37" s="11"/>
      <c r="ADY37" s="11"/>
      <c r="ADZ37" s="11"/>
      <c r="AEA37" s="11"/>
      <c r="AEB37" s="11"/>
      <c r="AEC37" s="11"/>
      <c r="AED37" s="11"/>
      <c r="AEE37" s="11"/>
      <c r="AEF37" s="11"/>
      <c r="AEG37" s="11"/>
      <c r="AEH37" s="11"/>
      <c r="AEI37" s="11"/>
      <c r="AEJ37" s="11"/>
      <c r="AEK37" s="11"/>
      <c r="AEL37" s="11"/>
      <c r="AEM37" s="11"/>
      <c r="AEN37" s="11"/>
      <c r="AEO37" s="11"/>
      <c r="AEP37" s="11"/>
      <c r="AEQ37" s="11"/>
      <c r="AER37" s="11"/>
      <c r="AES37" s="11"/>
      <c r="AET37" s="11"/>
      <c r="AEU37" s="11"/>
      <c r="AEV37" s="11"/>
      <c r="AEW37" s="11"/>
      <c r="AEX37" s="11"/>
      <c r="AEY37" s="11"/>
      <c r="AEZ37" s="11"/>
      <c r="AFA37" s="11"/>
      <c r="AFB37" s="11"/>
      <c r="AFC37" s="11"/>
      <c r="AFD37" s="11"/>
      <c r="AFE37" s="11"/>
      <c r="AFF37" s="11"/>
      <c r="AFG37" s="11"/>
      <c r="AFH37" s="11"/>
      <c r="AFI37" s="11"/>
      <c r="AFJ37" s="11"/>
      <c r="AFK37" s="11"/>
      <c r="AFL37" s="11"/>
      <c r="AFM37" s="11"/>
      <c r="AFN37" s="11"/>
      <c r="AFO37" s="11"/>
      <c r="AFP37" s="11"/>
      <c r="AFQ37" s="11"/>
      <c r="AFR37" s="11"/>
      <c r="AFS37" s="11"/>
      <c r="AFT37" s="11"/>
      <c r="AFU37" s="11"/>
      <c r="AFV37" s="11"/>
      <c r="AFW37" s="11"/>
      <c r="AFX37" s="11"/>
      <c r="AFY37" s="11"/>
      <c r="AFZ37" s="11"/>
      <c r="AGA37" s="11"/>
      <c r="AGB37" s="11"/>
      <c r="AGC37" s="11"/>
      <c r="AGD37" s="11"/>
      <c r="AGE37" s="11"/>
      <c r="AGF37" s="11"/>
      <c r="AGG37" s="11"/>
      <c r="AGH37" s="11"/>
      <c r="AGI37" s="11"/>
      <c r="AGJ37" s="11"/>
      <c r="AGK37" s="11"/>
      <c r="AGL37" s="11"/>
      <c r="AGM37" s="11"/>
      <c r="AGN37" s="11"/>
      <c r="AGO37" s="11"/>
      <c r="AGP37" s="11"/>
      <c r="AGQ37" s="11"/>
      <c r="AGR37" s="11"/>
      <c r="AGS37" s="11"/>
      <c r="AGT37" s="11"/>
      <c r="AGU37" s="11"/>
      <c r="AGV37" s="11"/>
      <c r="AGW37" s="11"/>
      <c r="AGX37" s="11"/>
      <c r="AGY37" s="11"/>
      <c r="AGZ37" s="11"/>
      <c r="AHA37" s="11"/>
      <c r="AHB37" s="11"/>
      <c r="AHC37" s="11"/>
      <c r="AHD37" s="11"/>
      <c r="AHE37" s="11"/>
      <c r="AHF37" s="11"/>
      <c r="AHG37" s="11"/>
      <c r="AHH37" s="11"/>
      <c r="AHI37" s="11"/>
      <c r="AHJ37" s="11"/>
      <c r="AHK37" s="11"/>
      <c r="AHL37" s="11"/>
      <c r="AHM37" s="11"/>
      <c r="AHN37" s="11"/>
      <c r="AHO37" s="11"/>
      <c r="AHP37" s="11"/>
      <c r="AHQ37" s="11"/>
      <c r="AHR37" s="11"/>
      <c r="AHS37" s="11"/>
      <c r="AHT37" s="11"/>
      <c r="AHU37" s="11"/>
      <c r="AHV37" s="11"/>
      <c r="AHW37" s="11"/>
      <c r="AHX37" s="11"/>
      <c r="AHY37" s="11"/>
      <c r="AHZ37" s="11"/>
      <c r="AIA37" s="11"/>
      <c r="AIB37" s="11"/>
      <c r="AIC37" s="11"/>
      <c r="AID37" s="11"/>
      <c r="AIE37" s="11"/>
      <c r="AIF37" s="11"/>
      <c r="AIG37" s="11"/>
      <c r="AIH37" s="11"/>
      <c r="AII37" s="11"/>
      <c r="AIJ37" s="11"/>
      <c r="AIK37" s="11"/>
      <c r="AIL37" s="11"/>
      <c r="AIM37" s="11"/>
      <c r="AIN37" s="11"/>
      <c r="AIO37" s="11"/>
      <c r="AIP37" s="11"/>
      <c r="AIQ37" s="11"/>
      <c r="AIR37" s="11"/>
      <c r="AIS37" s="11"/>
      <c r="AIT37" s="11"/>
      <c r="AIU37" s="11"/>
      <c r="AIV37" s="11"/>
      <c r="AIW37" s="11"/>
      <c r="AIX37" s="11"/>
      <c r="AIY37" s="11"/>
      <c r="AIZ37" s="11"/>
      <c r="AJA37" s="11"/>
      <c r="AJB37" s="11"/>
      <c r="AJC37" s="11"/>
      <c r="AJD37" s="11"/>
      <c r="AJE37" s="11"/>
      <c r="AJF37" s="11"/>
      <c r="AJG37" s="11"/>
      <c r="AJH37" s="11"/>
      <c r="AJI37" s="11"/>
      <c r="AJJ37" s="11"/>
      <c r="AJK37" s="11"/>
      <c r="AJL37" s="11"/>
      <c r="AJM37" s="11"/>
      <c r="AJN37" s="11"/>
      <c r="AJO37" s="11"/>
      <c r="AJP37" s="11"/>
      <c r="AJQ37" s="11"/>
      <c r="AJR37" s="11"/>
      <c r="AJS37" s="11"/>
      <c r="AJT37" s="11"/>
      <c r="AJU37" s="11"/>
      <c r="AJV37" s="11"/>
      <c r="AJW37" s="11"/>
      <c r="AJX37" s="11"/>
      <c r="AJY37" s="11"/>
      <c r="AJZ37" s="11"/>
      <c r="AKA37" s="11"/>
      <c r="AKB37" s="11"/>
      <c r="AKC37" s="11"/>
      <c r="AKD37" s="11"/>
      <c r="AKE37" s="11"/>
      <c r="AKF37" s="11"/>
      <c r="AKG37" s="11"/>
      <c r="AKH37" s="11"/>
      <c r="AKI37" s="11"/>
      <c r="AKJ37" s="11"/>
      <c r="AKK37" s="11"/>
      <c r="AKL37" s="11"/>
      <c r="AKM37" s="11"/>
      <c r="AKN37" s="11"/>
      <c r="AKO37" s="11"/>
      <c r="AKP37" s="11"/>
      <c r="AKQ37" s="11"/>
      <c r="AKR37" s="11"/>
      <c r="AKS37" s="11"/>
      <c r="AKT37" s="11"/>
      <c r="AKU37" s="11"/>
      <c r="AKV37" s="11"/>
      <c r="AKW37" s="11"/>
      <c r="AKX37" s="11"/>
      <c r="AKY37" s="11"/>
      <c r="AKZ37" s="11"/>
      <c r="ALA37" s="11"/>
      <c r="ALB37" s="11"/>
      <c r="ALC37" s="11"/>
      <c r="ALD37" s="11"/>
      <c r="ALE37" s="11"/>
      <c r="ALF37" s="11"/>
      <c r="ALG37" s="11"/>
      <c r="ALH37" s="11"/>
      <c r="ALI37" s="11"/>
      <c r="ALJ37" s="11"/>
      <c r="ALK37" s="11"/>
      <c r="ALL37" s="11"/>
      <c r="ALM37" s="11"/>
      <c r="ALN37" s="11"/>
      <c r="ALO37" s="11"/>
      <c r="ALP37" s="11"/>
      <c r="ALQ37" s="11"/>
      <c r="ALR37" s="11"/>
      <c r="ALS37" s="11"/>
      <c r="ALT37" s="11"/>
      <c r="ALU37" s="11"/>
      <c r="ALV37" s="11"/>
      <c r="ALW37" s="11"/>
      <c r="ALX37" s="11"/>
      <c r="ALY37" s="11"/>
      <c r="ALZ37" s="11"/>
      <c r="AMA37" s="11"/>
      <c r="AMB37" s="11"/>
      <c r="AMC37" s="11"/>
      <c r="AMD37" s="11"/>
      <c r="AME37" s="11"/>
      <c r="AMF37" s="11"/>
      <c r="AMG37" s="11"/>
      <c r="AMH37" s="11"/>
      <c r="AMI37" s="11"/>
      <c r="AMJ37" s="11"/>
      <c r="AMK37" s="11"/>
      <c r="AML37" s="11"/>
      <c r="AMM37" s="11"/>
      <c r="AMN37" s="11"/>
      <c r="AMO37" s="11"/>
      <c r="AMP37" s="11"/>
      <c r="AMQ37" s="11"/>
      <c r="AMR37" s="11"/>
      <c r="AMS37" s="11"/>
      <c r="AMT37" s="11"/>
      <c r="AMU37" s="11"/>
      <c r="AMV37" s="11"/>
      <c r="AMW37" s="11"/>
      <c r="AMX37" s="11"/>
      <c r="AMY37" s="11"/>
      <c r="AMZ37" s="11"/>
      <c r="ANA37" s="11"/>
      <c r="ANB37" s="11"/>
      <c r="ANC37" s="11"/>
      <c r="AND37" s="11"/>
      <c r="ANE37" s="11"/>
      <c r="ANF37" s="11"/>
      <c r="ANG37" s="11"/>
      <c r="ANH37" s="11"/>
      <c r="ANI37" s="11"/>
      <c r="ANJ37" s="11"/>
      <c r="ANK37" s="11"/>
      <c r="ANL37" s="11"/>
      <c r="ANM37" s="11"/>
      <c r="ANN37" s="11"/>
      <c r="ANO37" s="11"/>
      <c r="ANP37" s="11"/>
      <c r="ANQ37" s="11"/>
      <c r="ANR37" s="11"/>
      <c r="ANS37" s="11"/>
      <c r="ANT37" s="11"/>
      <c r="ANU37" s="11"/>
      <c r="ANV37" s="11"/>
      <c r="ANW37" s="11"/>
      <c r="ANX37" s="11"/>
      <c r="ANY37" s="11"/>
      <c r="ANZ37" s="11"/>
      <c r="AOA37" s="11"/>
      <c r="AOB37" s="11"/>
      <c r="AOC37" s="11"/>
      <c r="AOD37" s="11"/>
      <c r="AOE37" s="11"/>
      <c r="AOF37" s="11"/>
      <c r="AOG37" s="11"/>
      <c r="AOH37" s="11"/>
      <c r="AOI37" s="11"/>
      <c r="AOJ37" s="11"/>
      <c r="AOK37" s="11"/>
      <c r="AOL37" s="11"/>
      <c r="AOM37" s="11"/>
      <c r="AON37" s="11"/>
      <c r="AOO37" s="11"/>
      <c r="AOP37" s="11"/>
      <c r="AOQ37" s="11"/>
      <c r="AOR37" s="11"/>
      <c r="AOS37" s="11"/>
      <c r="AOT37" s="11"/>
      <c r="AOU37" s="11"/>
      <c r="AOV37" s="11"/>
      <c r="AOW37" s="11"/>
      <c r="AOX37" s="11"/>
      <c r="AOY37" s="11"/>
      <c r="AOZ37" s="11"/>
      <c r="APA37" s="11"/>
      <c r="APB37" s="11"/>
      <c r="APC37" s="11"/>
      <c r="APD37" s="11"/>
      <c r="APE37" s="11"/>
      <c r="APF37" s="11"/>
      <c r="APG37" s="11"/>
      <c r="APH37" s="11"/>
      <c r="API37" s="11"/>
      <c r="APJ37" s="11"/>
      <c r="APK37" s="11"/>
      <c r="APL37" s="11"/>
      <c r="APM37" s="11"/>
      <c r="APN37" s="11"/>
      <c r="APO37" s="11"/>
      <c r="APP37" s="11"/>
      <c r="APQ37" s="11"/>
      <c r="APR37" s="11"/>
      <c r="APS37" s="11"/>
      <c r="APT37" s="11"/>
      <c r="APU37" s="11"/>
      <c r="APV37" s="11"/>
      <c r="APW37" s="11"/>
      <c r="APX37" s="11"/>
      <c r="APY37" s="11"/>
      <c r="APZ37" s="11"/>
      <c r="AQA37" s="11"/>
      <c r="AQB37" s="11"/>
      <c r="AQC37" s="11"/>
      <c r="AQD37" s="11"/>
      <c r="AQE37" s="11"/>
      <c r="AQF37" s="11"/>
      <c r="AQG37" s="11"/>
      <c r="AQH37" s="11"/>
      <c r="AQI37" s="11"/>
      <c r="AQJ37" s="11"/>
      <c r="AQK37" s="11"/>
      <c r="AQL37" s="11"/>
      <c r="AQM37" s="11"/>
      <c r="AQN37" s="11"/>
      <c r="AQO37" s="11"/>
      <c r="AQP37" s="11"/>
      <c r="AQQ37" s="11"/>
      <c r="AQR37" s="11"/>
      <c r="AQS37" s="11"/>
      <c r="AQT37" s="11"/>
      <c r="AQU37" s="11"/>
      <c r="AQV37" s="11"/>
      <c r="AQW37" s="11"/>
      <c r="AQX37" s="11"/>
      <c r="AQY37" s="11"/>
      <c r="AQZ37" s="11"/>
      <c r="ARA37" s="11"/>
      <c r="ARB37" s="11"/>
      <c r="ARC37" s="11"/>
      <c r="ARD37" s="11"/>
      <c r="ARE37" s="11"/>
      <c r="ARF37" s="11"/>
      <c r="ARG37" s="11"/>
      <c r="ARH37" s="11"/>
      <c r="ARI37" s="11"/>
      <c r="ARJ37" s="11"/>
      <c r="ARK37" s="11"/>
      <c r="ARL37" s="11"/>
      <c r="ARM37" s="11"/>
      <c r="ARN37" s="11"/>
      <c r="ARO37" s="11"/>
      <c r="ARP37" s="11"/>
      <c r="ARQ37" s="11"/>
      <c r="ARR37" s="11"/>
      <c r="ARS37" s="11"/>
      <c r="ART37" s="11"/>
      <c r="ARU37" s="11"/>
      <c r="ARV37" s="11"/>
      <c r="ARW37" s="11"/>
      <c r="ARX37" s="11"/>
      <c r="ARY37" s="11"/>
      <c r="ARZ37" s="11"/>
      <c r="ASA37" s="11"/>
      <c r="ASB37" s="11"/>
      <c r="ASC37" s="11"/>
      <c r="ASD37" s="11"/>
      <c r="ASE37" s="11"/>
      <c r="ASF37" s="11"/>
      <c r="ASG37" s="11"/>
      <c r="ASH37" s="11"/>
      <c r="ASI37" s="11"/>
      <c r="ASJ37" s="11"/>
      <c r="ASK37" s="11"/>
      <c r="ASL37" s="11"/>
      <c r="ASM37" s="11"/>
      <c r="ASN37" s="11"/>
      <c r="ASO37" s="11"/>
      <c r="ASP37" s="11"/>
      <c r="ASQ37" s="11"/>
      <c r="ASR37" s="11"/>
      <c r="ASS37" s="11"/>
      <c r="AST37" s="11"/>
      <c r="ASU37" s="11"/>
      <c r="ASV37" s="11"/>
      <c r="ASW37" s="11"/>
      <c r="ASX37" s="11"/>
      <c r="ASY37" s="11"/>
      <c r="ASZ37" s="11"/>
      <c r="ATA37" s="11"/>
      <c r="ATB37" s="11"/>
      <c r="ATC37" s="11"/>
      <c r="ATD37" s="11"/>
      <c r="ATE37" s="11"/>
      <c r="ATF37" s="11"/>
      <c r="ATG37" s="11"/>
      <c r="ATH37" s="11"/>
      <c r="ATI37" s="11"/>
      <c r="ATJ37" s="11"/>
      <c r="ATK37" s="11"/>
      <c r="ATL37" s="11"/>
      <c r="ATM37" s="11"/>
      <c r="ATN37" s="11"/>
      <c r="ATO37" s="11"/>
      <c r="ATP37" s="11"/>
      <c r="ATQ37" s="11"/>
      <c r="ATR37" s="11"/>
      <c r="ATS37" s="11"/>
      <c r="ATT37" s="11"/>
      <c r="ATU37" s="11"/>
      <c r="ATV37" s="11"/>
      <c r="ATW37" s="11"/>
      <c r="ATX37" s="11"/>
      <c r="ATY37" s="11"/>
      <c r="ATZ37" s="11"/>
      <c r="AUA37" s="11"/>
      <c r="AUB37" s="11"/>
      <c r="AUC37" s="11"/>
      <c r="AUD37" s="11"/>
      <c r="AUE37" s="11"/>
      <c r="AUF37" s="11"/>
      <c r="AUG37" s="11"/>
      <c r="AUH37" s="11"/>
      <c r="AUI37" s="11"/>
      <c r="AUJ37" s="11"/>
      <c r="AUK37" s="11"/>
      <c r="AUL37" s="11"/>
      <c r="AUM37" s="11"/>
      <c r="AUN37" s="11"/>
      <c r="AUO37" s="11"/>
      <c r="AUP37" s="11"/>
      <c r="AUQ37" s="11"/>
      <c r="AUR37" s="11"/>
      <c r="AUS37" s="11"/>
      <c r="AUT37" s="11"/>
      <c r="AUU37" s="11"/>
      <c r="AUV37" s="11"/>
      <c r="AUW37" s="11"/>
      <c r="AUX37" s="11"/>
      <c r="AUY37" s="11"/>
      <c r="AUZ37" s="11"/>
      <c r="AVA37" s="11"/>
      <c r="AVB37" s="11"/>
      <c r="AVC37" s="11"/>
      <c r="AVD37" s="11"/>
      <c r="AVE37" s="11"/>
      <c r="AVF37" s="11"/>
      <c r="AVG37" s="11"/>
      <c r="AVH37" s="11"/>
      <c r="AVI37" s="11"/>
      <c r="AVJ37" s="11"/>
      <c r="AVK37" s="11"/>
      <c r="AVL37" s="11"/>
      <c r="AVM37" s="11"/>
      <c r="AVN37" s="11"/>
      <c r="AVO37" s="11"/>
      <c r="AVP37" s="11"/>
      <c r="AVQ37" s="11"/>
      <c r="AVR37" s="11"/>
      <c r="AVS37" s="11"/>
      <c r="AVT37" s="11"/>
      <c r="AVU37" s="11"/>
      <c r="AVV37" s="11"/>
      <c r="AVW37" s="11"/>
      <c r="AVX37" s="11"/>
      <c r="AVY37" s="11"/>
      <c r="AVZ37" s="11"/>
      <c r="AWA37" s="11"/>
      <c r="AWB37" s="11"/>
      <c r="AWC37" s="11"/>
      <c r="AWD37" s="11"/>
      <c r="AWE37" s="11"/>
      <c r="AWF37" s="11"/>
      <c r="AWG37" s="11"/>
      <c r="AWH37" s="11"/>
      <c r="AWI37" s="11"/>
      <c r="AWJ37" s="11"/>
      <c r="AWK37" s="11"/>
      <c r="AWL37" s="11"/>
      <c r="AWM37" s="11"/>
      <c r="AWN37" s="11"/>
      <c r="AWO37" s="11"/>
      <c r="AWP37" s="11"/>
      <c r="AWQ37" s="11"/>
      <c r="AWR37" s="11"/>
      <c r="AWS37" s="11"/>
      <c r="AWT37" s="11"/>
      <c r="AWU37" s="11"/>
      <c r="AWV37" s="11"/>
      <c r="AWW37" s="11"/>
      <c r="AWX37" s="11"/>
      <c r="AWY37" s="11"/>
      <c r="AWZ37" s="11"/>
      <c r="AXA37" s="11"/>
      <c r="AXB37" s="11"/>
      <c r="AXC37" s="11"/>
      <c r="AXD37" s="11"/>
      <c r="AXE37" s="11"/>
      <c r="AXF37" s="11"/>
      <c r="AXG37" s="11"/>
      <c r="AXH37" s="11"/>
      <c r="AXI37" s="11"/>
      <c r="AXJ37" s="11"/>
      <c r="AXK37" s="11"/>
      <c r="AXL37" s="11"/>
      <c r="AXM37" s="11"/>
      <c r="AXN37" s="11"/>
      <c r="AXO37" s="11"/>
      <c r="AXP37" s="11"/>
      <c r="AXQ37" s="11"/>
      <c r="AXR37" s="11"/>
      <c r="AXS37" s="11"/>
      <c r="AXT37" s="11"/>
      <c r="AXU37" s="11"/>
      <c r="AXV37" s="11"/>
      <c r="AXW37" s="11"/>
      <c r="AXX37" s="11"/>
      <c r="AXY37" s="11"/>
      <c r="AXZ37" s="11"/>
      <c r="AYA37" s="11"/>
      <c r="AYB37" s="11"/>
      <c r="AYC37" s="11"/>
      <c r="AYD37" s="11"/>
      <c r="AYE37" s="11"/>
      <c r="AYF37" s="11"/>
      <c r="AYG37" s="11"/>
      <c r="AYH37" s="11"/>
      <c r="AYI37" s="11"/>
      <c r="AYJ37" s="11"/>
      <c r="AYK37" s="11"/>
      <c r="AYL37" s="11"/>
      <c r="AYM37" s="11"/>
      <c r="AYN37" s="11"/>
      <c r="AYO37" s="11"/>
      <c r="AYP37" s="11"/>
      <c r="AYQ37" s="11"/>
      <c r="AYR37" s="11"/>
      <c r="AYS37" s="11"/>
      <c r="AYT37" s="11"/>
      <c r="AYU37" s="11"/>
      <c r="AYV37" s="11"/>
      <c r="AYW37" s="11"/>
      <c r="AYX37" s="11"/>
      <c r="AYY37" s="11"/>
      <c r="AYZ37" s="11"/>
      <c r="AZA37" s="11"/>
      <c r="AZB37" s="11"/>
      <c r="AZC37" s="11"/>
      <c r="AZD37" s="11"/>
      <c r="AZE37" s="11"/>
      <c r="AZF37" s="11"/>
      <c r="AZG37" s="11"/>
      <c r="AZH37" s="11"/>
      <c r="AZI37" s="11"/>
      <c r="AZJ37" s="11"/>
      <c r="AZK37" s="11"/>
      <c r="AZL37" s="11"/>
      <c r="AZM37" s="11"/>
      <c r="AZN37" s="11"/>
      <c r="AZO37" s="11"/>
      <c r="AZP37" s="11"/>
      <c r="AZQ37" s="11"/>
      <c r="AZR37" s="11"/>
      <c r="AZS37" s="11"/>
      <c r="AZT37" s="11"/>
      <c r="AZU37" s="11"/>
      <c r="AZV37" s="11"/>
      <c r="AZW37" s="11"/>
      <c r="AZX37" s="11"/>
      <c r="AZY37" s="11"/>
      <c r="AZZ37" s="11"/>
      <c r="BAA37" s="11"/>
      <c r="BAB37" s="11"/>
      <c r="BAC37" s="11"/>
      <c r="BAD37" s="11"/>
      <c r="BAE37" s="11"/>
      <c r="BAF37" s="11"/>
      <c r="BAG37" s="11"/>
      <c r="BAH37" s="11"/>
      <c r="BAI37" s="11"/>
      <c r="BAJ37" s="11"/>
      <c r="BAK37" s="11"/>
      <c r="BAL37" s="11"/>
      <c r="BAM37" s="11"/>
      <c r="BAN37" s="11"/>
      <c r="BAO37" s="11"/>
      <c r="BAP37" s="11"/>
      <c r="BAQ37" s="11"/>
      <c r="BAR37" s="11"/>
      <c r="BAS37" s="11"/>
      <c r="BAT37" s="11"/>
      <c r="BAU37" s="11"/>
      <c r="BAV37" s="11"/>
      <c r="BAW37" s="11"/>
      <c r="BAX37" s="11"/>
      <c r="BAY37" s="11"/>
      <c r="BAZ37" s="11"/>
      <c r="BBA37" s="11"/>
      <c r="BBB37" s="11"/>
      <c r="BBC37" s="11"/>
      <c r="BBD37" s="11"/>
      <c r="BBE37" s="11"/>
      <c r="BBF37" s="11"/>
      <c r="BBG37" s="11"/>
      <c r="BBH37" s="11"/>
      <c r="BBI37" s="11"/>
      <c r="BBJ37" s="11"/>
      <c r="BBK37" s="11"/>
      <c r="BBL37" s="11"/>
      <c r="BBM37" s="11"/>
      <c r="BBN37" s="11"/>
      <c r="BBO37" s="11"/>
      <c r="BBP37" s="11"/>
      <c r="BBQ37" s="11"/>
      <c r="BBR37" s="11"/>
      <c r="BBS37" s="11"/>
      <c r="BBT37" s="11"/>
      <c r="BBU37" s="11"/>
      <c r="BBV37" s="11"/>
      <c r="BBW37" s="11"/>
      <c r="BBX37" s="11"/>
      <c r="BBY37" s="11"/>
      <c r="BBZ37" s="11"/>
      <c r="BCA37" s="11"/>
      <c r="BCB37" s="11"/>
      <c r="BCC37" s="11"/>
      <c r="BCD37" s="11"/>
      <c r="BCE37" s="11"/>
      <c r="BCF37" s="11"/>
      <c r="BCG37" s="11"/>
      <c r="BCH37" s="11"/>
      <c r="BCI37" s="11"/>
      <c r="BCJ37" s="11"/>
      <c r="BCK37" s="11"/>
      <c r="BCL37" s="11"/>
      <c r="BCM37" s="11"/>
      <c r="BCN37" s="11"/>
      <c r="BCO37" s="11"/>
      <c r="BCP37" s="11"/>
      <c r="BCQ37" s="11"/>
      <c r="BCR37" s="11"/>
      <c r="BCS37" s="11"/>
      <c r="BCT37" s="11"/>
      <c r="BCU37" s="11"/>
      <c r="BCV37" s="11"/>
      <c r="BCW37" s="11"/>
      <c r="BCX37" s="11"/>
      <c r="BCY37" s="11"/>
      <c r="BCZ37" s="11"/>
      <c r="BDA37" s="11"/>
      <c r="BDB37" s="11"/>
      <c r="BDC37" s="11"/>
      <c r="BDD37" s="11"/>
      <c r="BDE37" s="11"/>
      <c r="BDF37" s="11"/>
      <c r="BDG37" s="11"/>
      <c r="BDH37" s="11"/>
      <c r="BDI37" s="11"/>
      <c r="BDJ37" s="11"/>
      <c r="BDK37" s="11"/>
      <c r="BDL37" s="11"/>
      <c r="BDM37" s="11"/>
      <c r="BDN37" s="11"/>
      <c r="BDO37" s="11"/>
      <c r="BDP37" s="11"/>
      <c r="BDQ37" s="11"/>
      <c r="BDR37" s="11"/>
      <c r="BDS37" s="11"/>
      <c r="BDT37" s="11"/>
      <c r="BDU37" s="11"/>
      <c r="BDV37" s="11"/>
      <c r="BDW37" s="11"/>
      <c r="BDX37" s="11"/>
      <c r="BDY37" s="11"/>
      <c r="BDZ37" s="11"/>
      <c r="BEA37" s="11"/>
      <c r="BEB37" s="11"/>
      <c r="BEC37" s="11"/>
      <c r="BED37" s="11"/>
      <c r="BEE37" s="11"/>
      <c r="BEF37" s="11"/>
      <c r="BEG37" s="11"/>
      <c r="BEH37" s="11"/>
      <c r="BEI37" s="11"/>
      <c r="BEJ37" s="11"/>
      <c r="BEK37" s="11"/>
      <c r="BEL37" s="11"/>
      <c r="BEM37" s="11"/>
      <c r="BEN37" s="11"/>
      <c r="BEO37" s="11"/>
      <c r="BEP37" s="11"/>
      <c r="BEQ37" s="11"/>
      <c r="BER37" s="11"/>
      <c r="BES37" s="11"/>
      <c r="BET37" s="11"/>
      <c r="BEU37" s="11"/>
      <c r="BEV37" s="11"/>
      <c r="BEW37" s="11"/>
      <c r="BEX37" s="11"/>
      <c r="BEY37" s="11"/>
      <c r="BEZ37" s="11"/>
      <c r="BFA37" s="11"/>
      <c r="BFB37" s="11"/>
      <c r="BFC37" s="11"/>
      <c r="BFD37" s="11"/>
      <c r="BFE37" s="11"/>
      <c r="BFF37" s="11"/>
      <c r="BFG37" s="11"/>
      <c r="BFH37" s="11"/>
      <c r="BFI37" s="11"/>
      <c r="BFJ37" s="11"/>
      <c r="BFK37" s="11"/>
      <c r="BFL37" s="11"/>
      <c r="BFM37" s="11"/>
      <c r="BFN37" s="11"/>
      <c r="BFO37" s="11"/>
      <c r="BFP37" s="11"/>
      <c r="BFQ37" s="11"/>
      <c r="BFR37" s="11"/>
      <c r="BFS37" s="11"/>
      <c r="BFT37" s="11"/>
      <c r="BFU37" s="11"/>
      <c r="BFV37" s="11"/>
      <c r="BFW37" s="11"/>
      <c r="BFX37" s="11"/>
      <c r="BFY37" s="11"/>
      <c r="BFZ37" s="11"/>
      <c r="BGA37" s="11"/>
      <c r="BGB37" s="11"/>
      <c r="BGC37" s="11"/>
      <c r="BGD37" s="11"/>
      <c r="BGE37" s="11"/>
      <c r="BGF37" s="11"/>
      <c r="BGG37" s="11"/>
      <c r="BGH37" s="11"/>
      <c r="BGI37" s="11"/>
      <c r="BGJ37" s="11"/>
      <c r="BGK37" s="11"/>
      <c r="BGL37" s="11"/>
      <c r="BGM37" s="11"/>
      <c r="BGN37" s="11"/>
      <c r="BGO37" s="11"/>
      <c r="BGP37" s="11"/>
      <c r="BGQ37" s="11"/>
      <c r="BGR37" s="11"/>
      <c r="BGS37" s="11"/>
      <c r="BGT37" s="11"/>
      <c r="BGU37" s="11"/>
      <c r="BGV37" s="11"/>
      <c r="BGW37" s="11"/>
      <c r="BGX37" s="11"/>
      <c r="BGY37" s="11"/>
      <c r="BGZ37" s="11"/>
      <c r="BHA37" s="11"/>
      <c r="BHB37" s="11"/>
      <c r="BHC37" s="11"/>
      <c r="BHD37" s="11"/>
      <c r="BHE37" s="11"/>
      <c r="BHF37" s="11"/>
      <c r="BHG37" s="11"/>
      <c r="BHH37" s="11"/>
      <c r="BHI37" s="11"/>
      <c r="BHJ37" s="11"/>
      <c r="BHK37" s="11"/>
      <c r="BHL37" s="11"/>
      <c r="BHM37" s="11"/>
      <c r="BHN37" s="11"/>
      <c r="BHO37" s="11"/>
      <c r="BHP37" s="11"/>
      <c r="BHQ37" s="11"/>
      <c r="BHR37" s="11"/>
      <c r="BHS37" s="11"/>
      <c r="BHT37" s="11"/>
      <c r="BHU37" s="11"/>
      <c r="BHV37" s="11"/>
      <c r="BHW37" s="11"/>
      <c r="BHX37" s="11"/>
      <c r="BHY37" s="11"/>
      <c r="BHZ37" s="11"/>
      <c r="BIA37" s="11"/>
      <c r="BIB37" s="11"/>
      <c r="BIC37" s="11"/>
      <c r="BID37" s="11"/>
      <c r="BIE37" s="11"/>
      <c r="BIF37" s="11"/>
      <c r="BIG37" s="11"/>
      <c r="BIH37" s="11"/>
      <c r="BII37" s="11"/>
      <c r="BIJ37" s="11"/>
      <c r="BIK37" s="11"/>
      <c r="BIL37" s="11"/>
      <c r="BIM37" s="11"/>
      <c r="BIN37" s="11"/>
      <c r="BIO37" s="11"/>
      <c r="BIP37" s="11"/>
      <c r="BIQ37" s="11"/>
      <c r="BIR37" s="11"/>
      <c r="BIS37" s="11"/>
      <c r="BIT37" s="11"/>
      <c r="BIU37" s="11"/>
      <c r="BIV37" s="11"/>
      <c r="BIW37" s="11"/>
      <c r="BIX37" s="11"/>
      <c r="BIY37" s="11"/>
      <c r="BIZ37" s="11"/>
      <c r="BJA37" s="11"/>
      <c r="BJB37" s="11"/>
      <c r="BJC37" s="11"/>
      <c r="BJD37" s="11"/>
      <c r="BJE37" s="11"/>
      <c r="BJF37" s="11"/>
      <c r="BJG37" s="11"/>
      <c r="BJH37" s="11"/>
      <c r="BJI37" s="11"/>
      <c r="BJJ37" s="11"/>
      <c r="BJK37" s="11"/>
      <c r="BJL37" s="11"/>
      <c r="BJM37" s="11"/>
      <c r="BJN37" s="11"/>
      <c r="BJO37" s="11"/>
      <c r="BJP37" s="11"/>
      <c r="BJQ37" s="11"/>
      <c r="BJR37" s="11"/>
      <c r="BJS37" s="11"/>
      <c r="BJT37" s="11"/>
      <c r="BJU37" s="11"/>
      <c r="BJV37" s="11"/>
      <c r="BJW37" s="11"/>
      <c r="BJX37" s="11"/>
      <c r="BJY37" s="11"/>
      <c r="BJZ37" s="11"/>
      <c r="BKA37" s="11"/>
      <c r="BKB37" s="11"/>
      <c r="BKC37" s="11"/>
      <c r="BKD37" s="11"/>
      <c r="BKE37" s="11"/>
      <c r="BKF37" s="11"/>
      <c r="BKG37" s="11"/>
      <c r="BKH37" s="11"/>
      <c r="BKI37" s="11"/>
      <c r="BKJ37" s="11"/>
      <c r="BKK37" s="11"/>
      <c r="BKL37" s="11"/>
      <c r="BKM37" s="11"/>
      <c r="BKN37" s="11"/>
      <c r="BKO37" s="11"/>
      <c r="BKP37" s="11"/>
      <c r="BKQ37" s="11"/>
      <c r="BKR37" s="11"/>
      <c r="BKS37" s="11"/>
      <c r="BKT37" s="11"/>
      <c r="BKU37" s="11"/>
      <c r="BKV37" s="11"/>
      <c r="BKW37" s="11"/>
      <c r="BKX37" s="11"/>
      <c r="BKY37" s="11"/>
      <c r="BKZ37" s="11"/>
      <c r="BLA37" s="11"/>
      <c r="BLB37" s="11"/>
      <c r="BLC37" s="11"/>
      <c r="BLD37" s="11"/>
      <c r="BLE37" s="11"/>
      <c r="BLF37" s="11"/>
      <c r="BLG37" s="11"/>
      <c r="BLH37" s="11"/>
      <c r="BLI37" s="11"/>
      <c r="BLJ37" s="11"/>
      <c r="BLK37" s="11"/>
      <c r="BLL37" s="11"/>
      <c r="BLM37" s="11"/>
      <c r="BLN37" s="11"/>
      <c r="BLO37" s="11"/>
      <c r="BLP37" s="11"/>
      <c r="BLQ37" s="11"/>
      <c r="BLR37" s="11"/>
      <c r="BLS37" s="11"/>
      <c r="BLT37" s="11"/>
      <c r="BLU37" s="11"/>
      <c r="BLV37" s="11"/>
      <c r="BLW37" s="11"/>
      <c r="BLX37" s="11"/>
      <c r="BLY37" s="11"/>
      <c r="BLZ37" s="11"/>
      <c r="BMA37" s="11"/>
      <c r="BMB37" s="11"/>
      <c r="BMC37" s="11"/>
      <c r="BMD37" s="11"/>
      <c r="BME37" s="11"/>
      <c r="BMF37" s="11"/>
      <c r="BMG37" s="11"/>
      <c r="BMH37" s="11"/>
      <c r="BMI37" s="11"/>
      <c r="BMJ37" s="11"/>
      <c r="BMK37" s="11"/>
      <c r="BML37" s="11"/>
      <c r="BMM37" s="11"/>
      <c r="BMN37" s="11"/>
      <c r="BMO37" s="11"/>
      <c r="BMP37" s="11"/>
      <c r="BMQ37" s="11"/>
      <c r="BMR37" s="11"/>
      <c r="BMS37" s="11"/>
      <c r="BMT37" s="11"/>
      <c r="BMU37" s="11"/>
      <c r="BMV37" s="11"/>
      <c r="BMW37" s="11"/>
      <c r="BMX37" s="11"/>
      <c r="BMY37" s="11"/>
      <c r="BMZ37" s="11"/>
      <c r="BNA37" s="11"/>
      <c r="BNB37" s="11"/>
      <c r="BNC37" s="11"/>
      <c r="BND37" s="11"/>
      <c r="BNE37" s="11"/>
      <c r="BNF37" s="11"/>
      <c r="BNG37" s="11"/>
      <c r="BNH37" s="11"/>
      <c r="BNI37" s="11"/>
      <c r="BNJ37" s="11"/>
      <c r="BNK37" s="11"/>
      <c r="BNL37" s="11"/>
      <c r="BNM37" s="11"/>
      <c r="BNN37" s="11"/>
      <c r="BNO37" s="11"/>
      <c r="BNP37" s="11"/>
      <c r="BNQ37" s="11"/>
      <c r="BNR37" s="11"/>
      <c r="BNS37" s="11"/>
    </row>
    <row r="38" spans="1:1735" s="13" customFormat="1" ht="12.6" customHeight="1">
      <c r="A38" s="28" t="str">
        <f>Titulos!A45</f>
        <v>Grupo de controle</v>
      </c>
      <c r="B38" s="69">
        <f>SUM(B39:B40)</f>
        <v>1035458754</v>
      </c>
      <c r="C38" s="59">
        <f t="shared" ref="C38:C45" si="4">B38/B$51</f>
        <v>0.18483592382015201</v>
      </c>
      <c r="D38" s="44" t="str">
        <f>A37</f>
        <v>AÇÕES PREFERENCIAIS (PETR4, PBR/A-ADR)</v>
      </c>
      <c r="E38" s="11"/>
      <c r="F38" s="63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  <c r="IW38" s="11"/>
      <c r="IX38" s="11"/>
      <c r="IY38" s="11"/>
      <c r="IZ38" s="11"/>
      <c r="JA38" s="11"/>
      <c r="JB38" s="11"/>
      <c r="JC38" s="11"/>
      <c r="JD38" s="11"/>
      <c r="JE38" s="11"/>
      <c r="JF38" s="11"/>
      <c r="JG38" s="11"/>
      <c r="JH38" s="11"/>
      <c r="JI38" s="11"/>
      <c r="JJ38" s="11"/>
      <c r="JK38" s="11"/>
      <c r="JL38" s="11"/>
      <c r="JM38" s="11"/>
      <c r="JN38" s="11"/>
      <c r="JO38" s="11"/>
      <c r="JP38" s="11"/>
      <c r="JQ38" s="11"/>
      <c r="JR38" s="11"/>
      <c r="JS38" s="11"/>
      <c r="JT38" s="11"/>
      <c r="JU38" s="11"/>
      <c r="JV38" s="11"/>
      <c r="JW38" s="11"/>
      <c r="JX38" s="11"/>
      <c r="JY38" s="11"/>
      <c r="JZ38" s="11"/>
      <c r="KA38" s="11"/>
      <c r="KB38" s="11"/>
      <c r="KC38" s="11"/>
      <c r="KD38" s="11"/>
      <c r="KE38" s="11"/>
      <c r="KF38" s="11"/>
      <c r="KG38" s="11"/>
      <c r="KH38" s="11"/>
      <c r="KI38" s="11"/>
      <c r="KJ38" s="11"/>
      <c r="KK38" s="11"/>
      <c r="KL38" s="11"/>
      <c r="KM38" s="11"/>
      <c r="KN38" s="11"/>
      <c r="KO38" s="11"/>
      <c r="KP38" s="11"/>
      <c r="KQ38" s="11"/>
      <c r="KR38" s="11"/>
      <c r="KS38" s="11"/>
      <c r="KT38" s="11"/>
      <c r="KU38" s="11"/>
      <c r="KV38" s="11"/>
      <c r="KW38" s="11"/>
      <c r="KX38" s="11"/>
      <c r="KY38" s="11"/>
      <c r="KZ38" s="11"/>
      <c r="LA38" s="11"/>
      <c r="LB38" s="11"/>
      <c r="LC38" s="11"/>
      <c r="LD38" s="11"/>
      <c r="LE38" s="11"/>
      <c r="LF38" s="11"/>
      <c r="LG38" s="11"/>
      <c r="LH38" s="11"/>
      <c r="LI38" s="11"/>
      <c r="LJ38" s="11"/>
      <c r="LK38" s="11"/>
      <c r="LL38" s="11"/>
      <c r="LM38" s="11"/>
      <c r="LN38" s="11"/>
      <c r="LO38" s="11"/>
      <c r="LP38" s="11"/>
      <c r="LQ38" s="11"/>
      <c r="LR38" s="11"/>
      <c r="LS38" s="11"/>
      <c r="LT38" s="11"/>
      <c r="LU38" s="11"/>
      <c r="LV38" s="11"/>
      <c r="LW38" s="11"/>
      <c r="LX38" s="11"/>
      <c r="LY38" s="11"/>
      <c r="LZ38" s="11"/>
      <c r="MA38" s="11"/>
      <c r="MB38" s="11"/>
      <c r="MC38" s="11"/>
      <c r="MD38" s="11"/>
      <c r="ME38" s="11"/>
      <c r="MF38" s="11"/>
      <c r="MG38" s="11"/>
      <c r="MH38" s="11"/>
      <c r="MI38" s="11"/>
      <c r="MJ38" s="11"/>
      <c r="MK38" s="11"/>
      <c r="ML38" s="11"/>
      <c r="MM38" s="11"/>
      <c r="MN38" s="11"/>
      <c r="MO38" s="11"/>
      <c r="MP38" s="11"/>
      <c r="MQ38" s="11"/>
      <c r="MR38" s="11"/>
      <c r="MS38" s="11"/>
      <c r="MT38" s="11"/>
      <c r="MU38" s="11"/>
      <c r="MV38" s="11"/>
      <c r="MW38" s="11"/>
      <c r="MX38" s="11"/>
      <c r="MY38" s="11"/>
      <c r="MZ38" s="11"/>
      <c r="NA38" s="11"/>
      <c r="NB38" s="11"/>
      <c r="NC38" s="11"/>
      <c r="ND38" s="11"/>
      <c r="NE38" s="11"/>
      <c r="NF38" s="11"/>
      <c r="NG38" s="11"/>
      <c r="NH38" s="11"/>
      <c r="NI38" s="11"/>
      <c r="NJ38" s="11"/>
      <c r="NK38" s="11"/>
      <c r="NL38" s="11"/>
      <c r="NM38" s="11"/>
      <c r="NN38" s="11"/>
      <c r="NO38" s="11"/>
      <c r="NP38" s="11"/>
      <c r="NQ38" s="11"/>
      <c r="NR38" s="11"/>
      <c r="NS38" s="11"/>
      <c r="NT38" s="11"/>
      <c r="NU38" s="11"/>
      <c r="NV38" s="11"/>
      <c r="NW38" s="11"/>
      <c r="NX38" s="11"/>
      <c r="NY38" s="11"/>
      <c r="NZ38" s="11"/>
      <c r="OA38" s="11"/>
      <c r="OB38" s="11"/>
      <c r="OC38" s="11"/>
      <c r="OD38" s="11"/>
      <c r="OE38" s="11"/>
      <c r="OF38" s="11"/>
      <c r="OG38" s="11"/>
      <c r="OH38" s="11"/>
      <c r="OI38" s="11"/>
      <c r="OJ38" s="11"/>
      <c r="OK38" s="11"/>
      <c r="OL38" s="11"/>
      <c r="OM38" s="11"/>
      <c r="ON38" s="11"/>
      <c r="OO38" s="11"/>
      <c r="OP38" s="11"/>
      <c r="OQ38" s="11"/>
      <c r="OR38" s="11"/>
      <c r="OS38" s="11"/>
      <c r="OT38" s="11"/>
      <c r="OU38" s="11"/>
      <c r="OV38" s="11"/>
      <c r="OW38" s="11"/>
      <c r="OX38" s="11"/>
      <c r="OY38" s="11"/>
      <c r="OZ38" s="11"/>
      <c r="PA38" s="11"/>
      <c r="PB38" s="11"/>
      <c r="PC38" s="11"/>
      <c r="PD38" s="11"/>
      <c r="PE38" s="11"/>
      <c r="PF38" s="11"/>
      <c r="PG38" s="11"/>
      <c r="PH38" s="11"/>
      <c r="PI38" s="11"/>
      <c r="PJ38" s="11"/>
      <c r="PK38" s="11"/>
      <c r="PL38" s="11"/>
      <c r="PM38" s="11"/>
      <c r="PN38" s="11"/>
      <c r="PO38" s="11"/>
      <c r="PP38" s="11"/>
      <c r="PQ38" s="11"/>
      <c r="PR38" s="11"/>
      <c r="PS38" s="11"/>
      <c r="PT38" s="11"/>
      <c r="PU38" s="11"/>
      <c r="PV38" s="11"/>
      <c r="PW38" s="11"/>
      <c r="PX38" s="11"/>
      <c r="PY38" s="11"/>
      <c r="PZ38" s="11"/>
      <c r="QA38" s="11"/>
      <c r="QB38" s="11"/>
      <c r="QC38" s="11"/>
      <c r="QD38" s="11"/>
      <c r="QE38" s="11"/>
      <c r="QF38" s="11"/>
      <c r="QG38" s="11"/>
      <c r="QH38" s="11"/>
      <c r="QI38" s="11"/>
      <c r="QJ38" s="11"/>
      <c r="QK38" s="11"/>
      <c r="QL38" s="11"/>
      <c r="QM38" s="11"/>
      <c r="QN38" s="11"/>
      <c r="QO38" s="11"/>
      <c r="QP38" s="11"/>
      <c r="QQ38" s="11"/>
      <c r="QR38" s="11"/>
      <c r="QS38" s="11"/>
      <c r="QT38" s="11"/>
      <c r="QU38" s="11"/>
      <c r="QV38" s="11"/>
      <c r="QW38" s="11"/>
      <c r="QX38" s="11"/>
      <c r="QY38" s="11"/>
      <c r="QZ38" s="11"/>
      <c r="RA38" s="11"/>
      <c r="RB38" s="11"/>
      <c r="RC38" s="11"/>
      <c r="RD38" s="11"/>
      <c r="RE38" s="11"/>
      <c r="RF38" s="11"/>
      <c r="RG38" s="11"/>
      <c r="RH38" s="11"/>
      <c r="RI38" s="11"/>
      <c r="RJ38" s="11"/>
      <c r="RK38" s="11"/>
      <c r="RL38" s="11"/>
      <c r="RM38" s="11"/>
      <c r="RN38" s="11"/>
      <c r="RO38" s="11"/>
      <c r="RP38" s="11"/>
      <c r="RQ38" s="11"/>
      <c r="RR38" s="11"/>
      <c r="RS38" s="11"/>
      <c r="RT38" s="11"/>
      <c r="RU38" s="11"/>
      <c r="RV38" s="11"/>
      <c r="RW38" s="11"/>
      <c r="RX38" s="11"/>
      <c r="RY38" s="11"/>
      <c r="RZ38" s="11"/>
      <c r="SA38" s="11"/>
      <c r="SB38" s="11"/>
      <c r="SC38" s="11"/>
      <c r="SD38" s="11"/>
      <c r="SE38" s="11"/>
      <c r="SF38" s="11"/>
      <c r="SG38" s="11"/>
      <c r="SH38" s="11"/>
      <c r="SI38" s="11"/>
      <c r="SJ38" s="11"/>
      <c r="SK38" s="11"/>
      <c r="SL38" s="11"/>
      <c r="SM38" s="11"/>
      <c r="SN38" s="11"/>
      <c r="SO38" s="11"/>
      <c r="SP38" s="11"/>
      <c r="SQ38" s="11"/>
      <c r="SR38" s="11"/>
      <c r="SS38" s="11"/>
      <c r="ST38" s="11"/>
      <c r="SU38" s="11"/>
      <c r="SV38" s="11"/>
      <c r="SW38" s="11"/>
      <c r="SX38" s="11"/>
      <c r="SY38" s="11"/>
      <c r="SZ38" s="11"/>
      <c r="TA38" s="11"/>
      <c r="TB38" s="11"/>
      <c r="TC38" s="11"/>
      <c r="TD38" s="11"/>
      <c r="TE38" s="11"/>
      <c r="TF38" s="11"/>
      <c r="TG38" s="11"/>
      <c r="TH38" s="11"/>
      <c r="TI38" s="11"/>
      <c r="TJ38" s="11"/>
      <c r="TK38" s="11"/>
      <c r="TL38" s="11"/>
      <c r="TM38" s="11"/>
      <c r="TN38" s="11"/>
      <c r="TO38" s="11"/>
      <c r="TP38" s="11"/>
      <c r="TQ38" s="11"/>
      <c r="TR38" s="11"/>
      <c r="TS38" s="11"/>
      <c r="TT38" s="11"/>
      <c r="TU38" s="11"/>
      <c r="TV38" s="11"/>
      <c r="TW38" s="11"/>
      <c r="TX38" s="11"/>
      <c r="TY38" s="11"/>
      <c r="TZ38" s="11"/>
      <c r="UA38" s="11"/>
      <c r="UB38" s="11"/>
      <c r="UC38" s="11"/>
      <c r="UD38" s="11"/>
      <c r="UE38" s="11"/>
      <c r="UF38" s="11"/>
      <c r="UG38" s="11"/>
      <c r="UH38" s="11"/>
      <c r="UI38" s="11"/>
      <c r="UJ38" s="11"/>
      <c r="UK38" s="11"/>
      <c r="UL38" s="11"/>
      <c r="UM38" s="11"/>
      <c r="UN38" s="11"/>
      <c r="UO38" s="11"/>
      <c r="UP38" s="11"/>
      <c r="UQ38" s="11"/>
      <c r="UR38" s="11"/>
      <c r="US38" s="11"/>
      <c r="UT38" s="11"/>
      <c r="UU38" s="11"/>
      <c r="UV38" s="11"/>
      <c r="UW38" s="11"/>
      <c r="UX38" s="11"/>
      <c r="UY38" s="11"/>
      <c r="UZ38" s="11"/>
      <c r="VA38" s="11"/>
      <c r="VB38" s="11"/>
      <c r="VC38" s="11"/>
      <c r="VD38" s="11"/>
      <c r="VE38" s="11"/>
      <c r="VF38" s="11"/>
      <c r="VG38" s="11"/>
      <c r="VH38" s="11"/>
      <c r="VI38" s="11"/>
      <c r="VJ38" s="11"/>
      <c r="VK38" s="11"/>
      <c r="VL38" s="11"/>
      <c r="VM38" s="11"/>
      <c r="VN38" s="11"/>
      <c r="VO38" s="11"/>
      <c r="VP38" s="11"/>
      <c r="VQ38" s="11"/>
      <c r="VR38" s="11"/>
      <c r="VS38" s="11"/>
      <c r="VT38" s="11"/>
      <c r="VU38" s="11"/>
      <c r="VV38" s="11"/>
      <c r="VW38" s="11"/>
      <c r="VX38" s="11"/>
      <c r="VY38" s="11"/>
      <c r="VZ38" s="11"/>
      <c r="WA38" s="11"/>
      <c r="WB38" s="11"/>
      <c r="WC38" s="11"/>
      <c r="WD38" s="11"/>
      <c r="WE38" s="11"/>
      <c r="WF38" s="11"/>
      <c r="WG38" s="11"/>
      <c r="WH38" s="11"/>
      <c r="WI38" s="11"/>
      <c r="WJ38" s="11"/>
      <c r="WK38" s="11"/>
      <c r="WL38" s="11"/>
      <c r="WM38" s="11"/>
      <c r="WN38" s="11"/>
      <c r="WO38" s="11"/>
      <c r="WP38" s="11"/>
      <c r="WQ38" s="11"/>
      <c r="WR38" s="11"/>
      <c r="WS38" s="11"/>
      <c r="WT38" s="11"/>
      <c r="WU38" s="11"/>
      <c r="WV38" s="11"/>
      <c r="WW38" s="11"/>
      <c r="WX38" s="11"/>
      <c r="WY38" s="11"/>
      <c r="WZ38" s="11"/>
      <c r="XA38" s="11"/>
      <c r="XB38" s="11"/>
      <c r="XC38" s="11"/>
      <c r="XD38" s="11"/>
      <c r="XE38" s="11"/>
      <c r="XF38" s="11"/>
      <c r="XG38" s="11"/>
      <c r="XH38" s="11"/>
      <c r="XI38" s="11"/>
      <c r="XJ38" s="11"/>
      <c r="XK38" s="11"/>
      <c r="XL38" s="11"/>
      <c r="XM38" s="11"/>
      <c r="XN38" s="11"/>
      <c r="XO38" s="11"/>
      <c r="XP38" s="11"/>
      <c r="XQ38" s="11"/>
      <c r="XR38" s="11"/>
      <c r="XS38" s="11"/>
      <c r="XT38" s="11"/>
      <c r="XU38" s="11"/>
      <c r="XV38" s="11"/>
      <c r="XW38" s="11"/>
      <c r="XX38" s="11"/>
      <c r="XY38" s="11"/>
      <c r="XZ38" s="11"/>
      <c r="YA38" s="11"/>
      <c r="YB38" s="11"/>
      <c r="YC38" s="11"/>
      <c r="YD38" s="11"/>
      <c r="YE38" s="11"/>
      <c r="YF38" s="11"/>
      <c r="YG38" s="11"/>
      <c r="YH38" s="11"/>
      <c r="YI38" s="11"/>
      <c r="YJ38" s="11"/>
      <c r="YK38" s="11"/>
      <c r="YL38" s="11"/>
      <c r="YM38" s="11"/>
      <c r="YN38" s="11"/>
      <c r="YO38" s="11"/>
      <c r="YP38" s="11"/>
      <c r="YQ38" s="11"/>
      <c r="YR38" s="11"/>
      <c r="YS38" s="11"/>
      <c r="YT38" s="11"/>
      <c r="YU38" s="11"/>
      <c r="YV38" s="11"/>
      <c r="YW38" s="11"/>
      <c r="YX38" s="11"/>
      <c r="YY38" s="11"/>
      <c r="YZ38" s="11"/>
      <c r="ZA38" s="11"/>
      <c r="ZB38" s="11"/>
      <c r="ZC38" s="11"/>
      <c r="ZD38" s="11"/>
      <c r="ZE38" s="11"/>
      <c r="ZF38" s="11"/>
      <c r="ZG38" s="11"/>
      <c r="ZH38" s="11"/>
      <c r="ZI38" s="11"/>
      <c r="ZJ38" s="11"/>
      <c r="ZK38" s="11"/>
      <c r="ZL38" s="11"/>
      <c r="ZM38" s="11"/>
      <c r="ZN38" s="11"/>
      <c r="ZO38" s="11"/>
      <c r="ZP38" s="11"/>
      <c r="ZQ38" s="11"/>
      <c r="ZR38" s="11"/>
      <c r="ZS38" s="11"/>
      <c r="ZT38" s="11"/>
      <c r="ZU38" s="11"/>
      <c r="ZV38" s="11"/>
      <c r="ZW38" s="11"/>
      <c r="ZX38" s="11"/>
      <c r="ZY38" s="11"/>
      <c r="ZZ38" s="11"/>
      <c r="AAA38" s="11"/>
      <c r="AAB38" s="11"/>
      <c r="AAC38" s="11"/>
      <c r="AAD38" s="11"/>
      <c r="AAE38" s="11"/>
      <c r="AAF38" s="11"/>
      <c r="AAG38" s="11"/>
      <c r="AAH38" s="11"/>
      <c r="AAI38" s="11"/>
      <c r="AAJ38" s="11"/>
      <c r="AAK38" s="11"/>
      <c r="AAL38" s="11"/>
      <c r="AAM38" s="11"/>
      <c r="AAN38" s="11"/>
      <c r="AAO38" s="11"/>
      <c r="AAP38" s="11"/>
      <c r="AAQ38" s="11"/>
      <c r="AAR38" s="11"/>
      <c r="AAS38" s="11"/>
      <c r="AAT38" s="11"/>
      <c r="AAU38" s="11"/>
      <c r="AAV38" s="11"/>
      <c r="AAW38" s="11"/>
      <c r="AAX38" s="11"/>
      <c r="AAY38" s="11"/>
      <c r="AAZ38" s="11"/>
      <c r="ABA38" s="11"/>
      <c r="ABB38" s="11"/>
      <c r="ABC38" s="11"/>
      <c r="ABD38" s="11"/>
      <c r="ABE38" s="11"/>
      <c r="ABF38" s="11"/>
      <c r="ABG38" s="11"/>
      <c r="ABH38" s="11"/>
      <c r="ABI38" s="11"/>
      <c r="ABJ38" s="11"/>
      <c r="ABK38" s="11"/>
      <c r="ABL38" s="11"/>
      <c r="ABM38" s="11"/>
      <c r="ABN38" s="11"/>
      <c r="ABO38" s="11"/>
      <c r="ABP38" s="11"/>
      <c r="ABQ38" s="11"/>
      <c r="ABR38" s="11"/>
      <c r="ABS38" s="11"/>
      <c r="ABT38" s="11"/>
      <c r="ABU38" s="11"/>
      <c r="ABV38" s="11"/>
      <c r="ABW38" s="11"/>
      <c r="ABX38" s="11"/>
      <c r="ABY38" s="11"/>
      <c r="ABZ38" s="11"/>
      <c r="ACA38" s="11"/>
      <c r="ACB38" s="11"/>
      <c r="ACC38" s="11"/>
      <c r="ACD38" s="11"/>
      <c r="ACE38" s="11"/>
      <c r="ACF38" s="11"/>
      <c r="ACG38" s="11"/>
      <c r="ACH38" s="11"/>
      <c r="ACI38" s="11"/>
      <c r="ACJ38" s="11"/>
      <c r="ACK38" s="11"/>
      <c r="ACL38" s="11"/>
      <c r="ACM38" s="11"/>
      <c r="ACN38" s="11"/>
      <c r="ACO38" s="11"/>
      <c r="ACP38" s="11"/>
      <c r="ACQ38" s="11"/>
      <c r="ACR38" s="11"/>
      <c r="ACS38" s="11"/>
      <c r="ACT38" s="11"/>
      <c r="ACU38" s="11"/>
      <c r="ACV38" s="11"/>
      <c r="ACW38" s="11"/>
      <c r="ACX38" s="11"/>
      <c r="ACY38" s="11"/>
      <c r="ACZ38" s="11"/>
      <c r="ADA38" s="11"/>
      <c r="ADB38" s="11"/>
      <c r="ADC38" s="11"/>
      <c r="ADD38" s="11"/>
      <c r="ADE38" s="11"/>
      <c r="ADF38" s="11"/>
      <c r="ADG38" s="11"/>
      <c r="ADH38" s="11"/>
      <c r="ADI38" s="11"/>
      <c r="ADJ38" s="11"/>
      <c r="ADK38" s="11"/>
      <c r="ADL38" s="11"/>
      <c r="ADM38" s="11"/>
      <c r="ADN38" s="11"/>
      <c r="ADO38" s="11"/>
      <c r="ADP38" s="11"/>
      <c r="ADQ38" s="11"/>
      <c r="ADR38" s="11"/>
      <c r="ADS38" s="11"/>
      <c r="ADT38" s="11"/>
      <c r="ADU38" s="11"/>
      <c r="ADV38" s="11"/>
      <c r="ADW38" s="11"/>
      <c r="ADX38" s="11"/>
      <c r="ADY38" s="11"/>
      <c r="ADZ38" s="11"/>
      <c r="AEA38" s="11"/>
      <c r="AEB38" s="11"/>
      <c r="AEC38" s="11"/>
      <c r="AED38" s="11"/>
      <c r="AEE38" s="11"/>
      <c r="AEF38" s="11"/>
      <c r="AEG38" s="11"/>
      <c r="AEH38" s="11"/>
      <c r="AEI38" s="11"/>
      <c r="AEJ38" s="11"/>
      <c r="AEK38" s="11"/>
      <c r="AEL38" s="11"/>
      <c r="AEM38" s="11"/>
      <c r="AEN38" s="11"/>
      <c r="AEO38" s="11"/>
      <c r="AEP38" s="11"/>
      <c r="AEQ38" s="11"/>
      <c r="AER38" s="11"/>
      <c r="AES38" s="11"/>
      <c r="AET38" s="11"/>
      <c r="AEU38" s="11"/>
      <c r="AEV38" s="11"/>
      <c r="AEW38" s="11"/>
      <c r="AEX38" s="11"/>
      <c r="AEY38" s="11"/>
      <c r="AEZ38" s="11"/>
      <c r="AFA38" s="11"/>
      <c r="AFB38" s="11"/>
      <c r="AFC38" s="11"/>
      <c r="AFD38" s="11"/>
      <c r="AFE38" s="11"/>
      <c r="AFF38" s="11"/>
      <c r="AFG38" s="11"/>
      <c r="AFH38" s="11"/>
      <c r="AFI38" s="11"/>
      <c r="AFJ38" s="11"/>
      <c r="AFK38" s="11"/>
      <c r="AFL38" s="11"/>
      <c r="AFM38" s="11"/>
      <c r="AFN38" s="11"/>
      <c r="AFO38" s="11"/>
      <c r="AFP38" s="11"/>
      <c r="AFQ38" s="11"/>
      <c r="AFR38" s="11"/>
      <c r="AFS38" s="11"/>
      <c r="AFT38" s="11"/>
      <c r="AFU38" s="11"/>
      <c r="AFV38" s="11"/>
      <c r="AFW38" s="11"/>
      <c r="AFX38" s="11"/>
      <c r="AFY38" s="11"/>
      <c r="AFZ38" s="11"/>
      <c r="AGA38" s="11"/>
      <c r="AGB38" s="11"/>
      <c r="AGC38" s="11"/>
      <c r="AGD38" s="11"/>
      <c r="AGE38" s="11"/>
      <c r="AGF38" s="11"/>
      <c r="AGG38" s="11"/>
      <c r="AGH38" s="11"/>
      <c r="AGI38" s="11"/>
      <c r="AGJ38" s="11"/>
      <c r="AGK38" s="11"/>
      <c r="AGL38" s="11"/>
      <c r="AGM38" s="11"/>
      <c r="AGN38" s="11"/>
      <c r="AGO38" s="11"/>
      <c r="AGP38" s="11"/>
      <c r="AGQ38" s="11"/>
      <c r="AGR38" s="11"/>
      <c r="AGS38" s="11"/>
      <c r="AGT38" s="11"/>
      <c r="AGU38" s="11"/>
      <c r="AGV38" s="11"/>
      <c r="AGW38" s="11"/>
      <c r="AGX38" s="11"/>
      <c r="AGY38" s="11"/>
      <c r="AGZ38" s="11"/>
      <c r="AHA38" s="11"/>
      <c r="AHB38" s="11"/>
      <c r="AHC38" s="11"/>
      <c r="AHD38" s="11"/>
      <c r="AHE38" s="11"/>
      <c r="AHF38" s="11"/>
      <c r="AHG38" s="11"/>
      <c r="AHH38" s="11"/>
      <c r="AHI38" s="11"/>
      <c r="AHJ38" s="11"/>
      <c r="AHK38" s="11"/>
      <c r="AHL38" s="11"/>
      <c r="AHM38" s="11"/>
      <c r="AHN38" s="11"/>
      <c r="AHO38" s="11"/>
      <c r="AHP38" s="11"/>
      <c r="AHQ38" s="11"/>
      <c r="AHR38" s="11"/>
      <c r="AHS38" s="11"/>
      <c r="AHT38" s="11"/>
      <c r="AHU38" s="11"/>
      <c r="AHV38" s="11"/>
      <c r="AHW38" s="11"/>
      <c r="AHX38" s="11"/>
      <c r="AHY38" s="11"/>
      <c r="AHZ38" s="11"/>
      <c r="AIA38" s="11"/>
      <c r="AIB38" s="11"/>
      <c r="AIC38" s="11"/>
      <c r="AID38" s="11"/>
      <c r="AIE38" s="11"/>
      <c r="AIF38" s="11"/>
      <c r="AIG38" s="11"/>
      <c r="AIH38" s="11"/>
      <c r="AII38" s="11"/>
      <c r="AIJ38" s="11"/>
      <c r="AIK38" s="11"/>
      <c r="AIL38" s="11"/>
      <c r="AIM38" s="11"/>
      <c r="AIN38" s="11"/>
      <c r="AIO38" s="11"/>
      <c r="AIP38" s="11"/>
      <c r="AIQ38" s="11"/>
      <c r="AIR38" s="11"/>
      <c r="AIS38" s="11"/>
      <c r="AIT38" s="11"/>
      <c r="AIU38" s="11"/>
      <c r="AIV38" s="11"/>
      <c r="AIW38" s="11"/>
      <c r="AIX38" s="11"/>
      <c r="AIY38" s="11"/>
      <c r="AIZ38" s="11"/>
      <c r="AJA38" s="11"/>
      <c r="AJB38" s="11"/>
      <c r="AJC38" s="11"/>
      <c r="AJD38" s="11"/>
      <c r="AJE38" s="11"/>
      <c r="AJF38" s="11"/>
      <c r="AJG38" s="11"/>
      <c r="AJH38" s="11"/>
      <c r="AJI38" s="11"/>
      <c r="AJJ38" s="11"/>
      <c r="AJK38" s="11"/>
      <c r="AJL38" s="11"/>
      <c r="AJM38" s="11"/>
      <c r="AJN38" s="11"/>
      <c r="AJO38" s="11"/>
      <c r="AJP38" s="11"/>
      <c r="AJQ38" s="11"/>
      <c r="AJR38" s="11"/>
      <c r="AJS38" s="11"/>
      <c r="AJT38" s="11"/>
      <c r="AJU38" s="11"/>
      <c r="AJV38" s="11"/>
      <c r="AJW38" s="11"/>
      <c r="AJX38" s="11"/>
      <c r="AJY38" s="11"/>
      <c r="AJZ38" s="11"/>
      <c r="AKA38" s="11"/>
      <c r="AKB38" s="11"/>
      <c r="AKC38" s="11"/>
      <c r="AKD38" s="11"/>
      <c r="AKE38" s="11"/>
      <c r="AKF38" s="11"/>
      <c r="AKG38" s="11"/>
      <c r="AKH38" s="11"/>
      <c r="AKI38" s="11"/>
      <c r="AKJ38" s="11"/>
      <c r="AKK38" s="11"/>
      <c r="AKL38" s="11"/>
      <c r="AKM38" s="11"/>
      <c r="AKN38" s="11"/>
      <c r="AKO38" s="11"/>
      <c r="AKP38" s="11"/>
      <c r="AKQ38" s="11"/>
      <c r="AKR38" s="11"/>
      <c r="AKS38" s="11"/>
      <c r="AKT38" s="11"/>
      <c r="AKU38" s="11"/>
      <c r="AKV38" s="11"/>
      <c r="AKW38" s="11"/>
      <c r="AKX38" s="11"/>
      <c r="AKY38" s="11"/>
      <c r="AKZ38" s="11"/>
      <c r="ALA38" s="11"/>
      <c r="ALB38" s="11"/>
      <c r="ALC38" s="11"/>
      <c r="ALD38" s="11"/>
      <c r="ALE38" s="11"/>
      <c r="ALF38" s="11"/>
      <c r="ALG38" s="11"/>
      <c r="ALH38" s="11"/>
      <c r="ALI38" s="11"/>
      <c r="ALJ38" s="11"/>
      <c r="ALK38" s="11"/>
      <c r="ALL38" s="11"/>
      <c r="ALM38" s="11"/>
      <c r="ALN38" s="11"/>
      <c r="ALO38" s="11"/>
      <c r="ALP38" s="11"/>
      <c r="ALQ38" s="11"/>
      <c r="ALR38" s="11"/>
      <c r="ALS38" s="11"/>
      <c r="ALT38" s="11"/>
      <c r="ALU38" s="11"/>
      <c r="ALV38" s="11"/>
      <c r="ALW38" s="11"/>
      <c r="ALX38" s="11"/>
      <c r="ALY38" s="11"/>
      <c r="ALZ38" s="11"/>
      <c r="AMA38" s="11"/>
      <c r="AMB38" s="11"/>
      <c r="AMC38" s="11"/>
      <c r="AMD38" s="11"/>
      <c r="AME38" s="11"/>
      <c r="AMF38" s="11"/>
      <c r="AMG38" s="11"/>
      <c r="AMH38" s="11"/>
      <c r="AMI38" s="11"/>
      <c r="AMJ38" s="11"/>
      <c r="AMK38" s="11"/>
      <c r="AML38" s="11"/>
      <c r="AMM38" s="11"/>
      <c r="AMN38" s="11"/>
      <c r="AMO38" s="11"/>
      <c r="AMP38" s="11"/>
      <c r="AMQ38" s="11"/>
      <c r="AMR38" s="11"/>
      <c r="AMS38" s="11"/>
      <c r="AMT38" s="11"/>
      <c r="AMU38" s="11"/>
      <c r="AMV38" s="11"/>
      <c r="AMW38" s="11"/>
      <c r="AMX38" s="11"/>
      <c r="AMY38" s="11"/>
      <c r="AMZ38" s="11"/>
      <c r="ANA38" s="11"/>
      <c r="ANB38" s="11"/>
      <c r="ANC38" s="11"/>
      <c r="AND38" s="11"/>
      <c r="ANE38" s="11"/>
      <c r="ANF38" s="11"/>
      <c r="ANG38" s="11"/>
      <c r="ANH38" s="11"/>
      <c r="ANI38" s="11"/>
      <c r="ANJ38" s="11"/>
      <c r="ANK38" s="11"/>
      <c r="ANL38" s="11"/>
      <c r="ANM38" s="11"/>
      <c r="ANN38" s="11"/>
      <c r="ANO38" s="11"/>
      <c r="ANP38" s="11"/>
      <c r="ANQ38" s="11"/>
      <c r="ANR38" s="11"/>
      <c r="ANS38" s="11"/>
      <c r="ANT38" s="11"/>
      <c r="ANU38" s="11"/>
      <c r="ANV38" s="11"/>
      <c r="ANW38" s="11"/>
      <c r="ANX38" s="11"/>
      <c r="ANY38" s="11"/>
      <c r="ANZ38" s="11"/>
      <c r="AOA38" s="11"/>
      <c r="AOB38" s="11"/>
      <c r="AOC38" s="11"/>
      <c r="AOD38" s="11"/>
      <c r="AOE38" s="11"/>
      <c r="AOF38" s="11"/>
      <c r="AOG38" s="11"/>
      <c r="AOH38" s="11"/>
      <c r="AOI38" s="11"/>
      <c r="AOJ38" s="11"/>
      <c r="AOK38" s="11"/>
      <c r="AOL38" s="11"/>
      <c r="AOM38" s="11"/>
      <c r="AON38" s="11"/>
      <c r="AOO38" s="11"/>
      <c r="AOP38" s="11"/>
      <c r="AOQ38" s="11"/>
      <c r="AOR38" s="11"/>
      <c r="AOS38" s="11"/>
      <c r="AOT38" s="11"/>
      <c r="AOU38" s="11"/>
      <c r="AOV38" s="11"/>
      <c r="AOW38" s="11"/>
      <c r="AOX38" s="11"/>
      <c r="AOY38" s="11"/>
      <c r="AOZ38" s="11"/>
      <c r="APA38" s="11"/>
      <c r="APB38" s="11"/>
      <c r="APC38" s="11"/>
      <c r="APD38" s="11"/>
      <c r="APE38" s="11"/>
      <c r="APF38" s="11"/>
      <c r="APG38" s="11"/>
      <c r="APH38" s="11"/>
      <c r="API38" s="11"/>
      <c r="APJ38" s="11"/>
      <c r="APK38" s="11"/>
      <c r="APL38" s="11"/>
      <c r="APM38" s="11"/>
      <c r="APN38" s="11"/>
      <c r="APO38" s="11"/>
      <c r="APP38" s="11"/>
      <c r="APQ38" s="11"/>
      <c r="APR38" s="11"/>
      <c r="APS38" s="11"/>
      <c r="APT38" s="11"/>
      <c r="APU38" s="11"/>
      <c r="APV38" s="11"/>
      <c r="APW38" s="11"/>
      <c r="APX38" s="11"/>
      <c r="APY38" s="11"/>
      <c r="APZ38" s="11"/>
      <c r="AQA38" s="11"/>
      <c r="AQB38" s="11"/>
      <c r="AQC38" s="11"/>
      <c r="AQD38" s="11"/>
      <c r="AQE38" s="11"/>
      <c r="AQF38" s="11"/>
      <c r="AQG38" s="11"/>
      <c r="AQH38" s="11"/>
      <c r="AQI38" s="11"/>
      <c r="AQJ38" s="11"/>
      <c r="AQK38" s="11"/>
      <c r="AQL38" s="11"/>
      <c r="AQM38" s="11"/>
      <c r="AQN38" s="11"/>
      <c r="AQO38" s="11"/>
      <c r="AQP38" s="11"/>
      <c r="AQQ38" s="11"/>
      <c r="AQR38" s="11"/>
      <c r="AQS38" s="11"/>
      <c r="AQT38" s="11"/>
      <c r="AQU38" s="11"/>
      <c r="AQV38" s="11"/>
      <c r="AQW38" s="11"/>
      <c r="AQX38" s="11"/>
      <c r="AQY38" s="11"/>
      <c r="AQZ38" s="11"/>
      <c r="ARA38" s="11"/>
      <c r="ARB38" s="11"/>
      <c r="ARC38" s="11"/>
      <c r="ARD38" s="11"/>
      <c r="ARE38" s="11"/>
      <c r="ARF38" s="11"/>
      <c r="ARG38" s="11"/>
      <c r="ARH38" s="11"/>
      <c r="ARI38" s="11"/>
      <c r="ARJ38" s="11"/>
      <c r="ARK38" s="11"/>
      <c r="ARL38" s="11"/>
      <c r="ARM38" s="11"/>
      <c r="ARN38" s="11"/>
      <c r="ARO38" s="11"/>
      <c r="ARP38" s="11"/>
      <c r="ARQ38" s="11"/>
      <c r="ARR38" s="11"/>
      <c r="ARS38" s="11"/>
      <c r="ART38" s="11"/>
      <c r="ARU38" s="11"/>
      <c r="ARV38" s="11"/>
      <c r="ARW38" s="11"/>
      <c r="ARX38" s="11"/>
      <c r="ARY38" s="11"/>
      <c r="ARZ38" s="11"/>
      <c r="ASA38" s="11"/>
      <c r="ASB38" s="11"/>
      <c r="ASC38" s="11"/>
      <c r="ASD38" s="11"/>
      <c r="ASE38" s="11"/>
      <c r="ASF38" s="11"/>
      <c r="ASG38" s="11"/>
      <c r="ASH38" s="11"/>
      <c r="ASI38" s="11"/>
      <c r="ASJ38" s="11"/>
      <c r="ASK38" s="11"/>
      <c r="ASL38" s="11"/>
      <c r="ASM38" s="11"/>
      <c r="ASN38" s="11"/>
      <c r="ASO38" s="11"/>
      <c r="ASP38" s="11"/>
      <c r="ASQ38" s="11"/>
      <c r="ASR38" s="11"/>
      <c r="ASS38" s="11"/>
      <c r="AST38" s="11"/>
      <c r="ASU38" s="11"/>
      <c r="ASV38" s="11"/>
      <c r="ASW38" s="11"/>
      <c r="ASX38" s="11"/>
      <c r="ASY38" s="11"/>
      <c r="ASZ38" s="11"/>
      <c r="ATA38" s="11"/>
      <c r="ATB38" s="11"/>
      <c r="ATC38" s="11"/>
      <c r="ATD38" s="11"/>
      <c r="ATE38" s="11"/>
      <c r="ATF38" s="11"/>
      <c r="ATG38" s="11"/>
      <c r="ATH38" s="11"/>
      <c r="ATI38" s="11"/>
      <c r="ATJ38" s="11"/>
      <c r="ATK38" s="11"/>
      <c r="ATL38" s="11"/>
      <c r="ATM38" s="11"/>
      <c r="ATN38" s="11"/>
      <c r="ATO38" s="11"/>
      <c r="ATP38" s="11"/>
      <c r="ATQ38" s="11"/>
      <c r="ATR38" s="11"/>
      <c r="ATS38" s="11"/>
      <c r="ATT38" s="11"/>
      <c r="ATU38" s="11"/>
      <c r="ATV38" s="11"/>
      <c r="ATW38" s="11"/>
      <c r="ATX38" s="11"/>
      <c r="ATY38" s="11"/>
      <c r="ATZ38" s="11"/>
      <c r="AUA38" s="11"/>
      <c r="AUB38" s="11"/>
      <c r="AUC38" s="11"/>
      <c r="AUD38" s="11"/>
      <c r="AUE38" s="11"/>
      <c r="AUF38" s="11"/>
      <c r="AUG38" s="11"/>
      <c r="AUH38" s="11"/>
      <c r="AUI38" s="11"/>
      <c r="AUJ38" s="11"/>
      <c r="AUK38" s="11"/>
      <c r="AUL38" s="11"/>
      <c r="AUM38" s="11"/>
      <c r="AUN38" s="11"/>
      <c r="AUO38" s="11"/>
      <c r="AUP38" s="11"/>
      <c r="AUQ38" s="11"/>
      <c r="AUR38" s="11"/>
      <c r="AUS38" s="11"/>
      <c r="AUT38" s="11"/>
      <c r="AUU38" s="11"/>
      <c r="AUV38" s="11"/>
      <c r="AUW38" s="11"/>
      <c r="AUX38" s="11"/>
      <c r="AUY38" s="11"/>
      <c r="AUZ38" s="11"/>
      <c r="AVA38" s="11"/>
      <c r="AVB38" s="11"/>
      <c r="AVC38" s="11"/>
      <c r="AVD38" s="11"/>
      <c r="AVE38" s="11"/>
      <c r="AVF38" s="11"/>
      <c r="AVG38" s="11"/>
      <c r="AVH38" s="11"/>
      <c r="AVI38" s="11"/>
      <c r="AVJ38" s="11"/>
      <c r="AVK38" s="11"/>
      <c r="AVL38" s="11"/>
      <c r="AVM38" s="11"/>
      <c r="AVN38" s="11"/>
      <c r="AVO38" s="11"/>
      <c r="AVP38" s="11"/>
      <c r="AVQ38" s="11"/>
      <c r="AVR38" s="11"/>
      <c r="AVS38" s="11"/>
      <c r="AVT38" s="11"/>
      <c r="AVU38" s="11"/>
      <c r="AVV38" s="11"/>
      <c r="AVW38" s="11"/>
      <c r="AVX38" s="11"/>
      <c r="AVY38" s="11"/>
      <c r="AVZ38" s="11"/>
      <c r="AWA38" s="11"/>
      <c r="AWB38" s="11"/>
      <c r="AWC38" s="11"/>
      <c r="AWD38" s="11"/>
      <c r="AWE38" s="11"/>
      <c r="AWF38" s="11"/>
      <c r="AWG38" s="11"/>
      <c r="AWH38" s="11"/>
      <c r="AWI38" s="11"/>
      <c r="AWJ38" s="11"/>
      <c r="AWK38" s="11"/>
      <c r="AWL38" s="11"/>
      <c r="AWM38" s="11"/>
      <c r="AWN38" s="11"/>
      <c r="AWO38" s="11"/>
      <c r="AWP38" s="11"/>
      <c r="AWQ38" s="11"/>
      <c r="AWR38" s="11"/>
      <c r="AWS38" s="11"/>
      <c r="AWT38" s="11"/>
      <c r="AWU38" s="11"/>
      <c r="AWV38" s="11"/>
      <c r="AWW38" s="11"/>
      <c r="AWX38" s="11"/>
      <c r="AWY38" s="11"/>
      <c r="AWZ38" s="11"/>
      <c r="AXA38" s="11"/>
      <c r="AXB38" s="11"/>
      <c r="AXC38" s="11"/>
      <c r="AXD38" s="11"/>
      <c r="AXE38" s="11"/>
      <c r="AXF38" s="11"/>
      <c r="AXG38" s="11"/>
      <c r="AXH38" s="11"/>
      <c r="AXI38" s="11"/>
      <c r="AXJ38" s="11"/>
      <c r="AXK38" s="11"/>
      <c r="AXL38" s="11"/>
      <c r="AXM38" s="11"/>
      <c r="AXN38" s="11"/>
      <c r="AXO38" s="11"/>
      <c r="AXP38" s="11"/>
      <c r="AXQ38" s="11"/>
      <c r="AXR38" s="11"/>
      <c r="AXS38" s="11"/>
      <c r="AXT38" s="11"/>
      <c r="AXU38" s="11"/>
      <c r="AXV38" s="11"/>
      <c r="AXW38" s="11"/>
      <c r="AXX38" s="11"/>
      <c r="AXY38" s="11"/>
      <c r="AXZ38" s="11"/>
      <c r="AYA38" s="11"/>
      <c r="AYB38" s="11"/>
      <c r="AYC38" s="11"/>
      <c r="AYD38" s="11"/>
      <c r="AYE38" s="11"/>
      <c r="AYF38" s="11"/>
      <c r="AYG38" s="11"/>
      <c r="AYH38" s="11"/>
      <c r="AYI38" s="11"/>
      <c r="AYJ38" s="11"/>
      <c r="AYK38" s="11"/>
      <c r="AYL38" s="11"/>
      <c r="AYM38" s="11"/>
      <c r="AYN38" s="11"/>
      <c r="AYO38" s="11"/>
      <c r="AYP38" s="11"/>
      <c r="AYQ38" s="11"/>
      <c r="AYR38" s="11"/>
      <c r="AYS38" s="11"/>
      <c r="AYT38" s="11"/>
      <c r="AYU38" s="11"/>
      <c r="AYV38" s="11"/>
      <c r="AYW38" s="11"/>
      <c r="AYX38" s="11"/>
      <c r="AYY38" s="11"/>
      <c r="AYZ38" s="11"/>
      <c r="AZA38" s="11"/>
      <c r="AZB38" s="11"/>
      <c r="AZC38" s="11"/>
      <c r="AZD38" s="11"/>
      <c r="AZE38" s="11"/>
      <c r="AZF38" s="11"/>
      <c r="AZG38" s="11"/>
      <c r="AZH38" s="11"/>
      <c r="AZI38" s="11"/>
      <c r="AZJ38" s="11"/>
      <c r="AZK38" s="11"/>
      <c r="AZL38" s="11"/>
      <c r="AZM38" s="11"/>
      <c r="AZN38" s="11"/>
      <c r="AZO38" s="11"/>
      <c r="AZP38" s="11"/>
      <c r="AZQ38" s="11"/>
      <c r="AZR38" s="11"/>
      <c r="AZS38" s="11"/>
      <c r="AZT38" s="11"/>
      <c r="AZU38" s="11"/>
      <c r="AZV38" s="11"/>
      <c r="AZW38" s="11"/>
      <c r="AZX38" s="11"/>
      <c r="AZY38" s="11"/>
      <c r="AZZ38" s="11"/>
      <c r="BAA38" s="11"/>
      <c r="BAB38" s="11"/>
      <c r="BAC38" s="11"/>
      <c r="BAD38" s="11"/>
      <c r="BAE38" s="11"/>
      <c r="BAF38" s="11"/>
      <c r="BAG38" s="11"/>
      <c r="BAH38" s="11"/>
      <c r="BAI38" s="11"/>
      <c r="BAJ38" s="11"/>
      <c r="BAK38" s="11"/>
      <c r="BAL38" s="11"/>
      <c r="BAM38" s="11"/>
      <c r="BAN38" s="11"/>
      <c r="BAO38" s="11"/>
      <c r="BAP38" s="11"/>
      <c r="BAQ38" s="11"/>
      <c r="BAR38" s="11"/>
      <c r="BAS38" s="11"/>
      <c r="BAT38" s="11"/>
      <c r="BAU38" s="11"/>
      <c r="BAV38" s="11"/>
      <c r="BAW38" s="11"/>
      <c r="BAX38" s="11"/>
      <c r="BAY38" s="11"/>
      <c r="BAZ38" s="11"/>
      <c r="BBA38" s="11"/>
      <c r="BBB38" s="11"/>
      <c r="BBC38" s="11"/>
      <c r="BBD38" s="11"/>
      <c r="BBE38" s="11"/>
      <c r="BBF38" s="11"/>
      <c r="BBG38" s="11"/>
      <c r="BBH38" s="11"/>
      <c r="BBI38" s="11"/>
      <c r="BBJ38" s="11"/>
      <c r="BBK38" s="11"/>
      <c r="BBL38" s="11"/>
      <c r="BBM38" s="11"/>
      <c r="BBN38" s="11"/>
      <c r="BBO38" s="11"/>
      <c r="BBP38" s="11"/>
      <c r="BBQ38" s="11"/>
      <c r="BBR38" s="11"/>
      <c r="BBS38" s="11"/>
      <c r="BBT38" s="11"/>
      <c r="BBU38" s="11"/>
      <c r="BBV38" s="11"/>
      <c r="BBW38" s="11"/>
      <c r="BBX38" s="11"/>
      <c r="BBY38" s="11"/>
      <c r="BBZ38" s="11"/>
      <c r="BCA38" s="11"/>
      <c r="BCB38" s="11"/>
      <c r="BCC38" s="11"/>
      <c r="BCD38" s="11"/>
      <c r="BCE38" s="11"/>
      <c r="BCF38" s="11"/>
      <c r="BCG38" s="11"/>
      <c r="BCH38" s="11"/>
      <c r="BCI38" s="11"/>
      <c r="BCJ38" s="11"/>
      <c r="BCK38" s="11"/>
      <c r="BCL38" s="11"/>
      <c r="BCM38" s="11"/>
      <c r="BCN38" s="11"/>
      <c r="BCO38" s="11"/>
      <c r="BCP38" s="11"/>
      <c r="BCQ38" s="11"/>
      <c r="BCR38" s="11"/>
      <c r="BCS38" s="11"/>
      <c r="BCT38" s="11"/>
      <c r="BCU38" s="11"/>
      <c r="BCV38" s="11"/>
      <c r="BCW38" s="11"/>
      <c r="BCX38" s="11"/>
      <c r="BCY38" s="11"/>
      <c r="BCZ38" s="11"/>
      <c r="BDA38" s="11"/>
      <c r="BDB38" s="11"/>
      <c r="BDC38" s="11"/>
      <c r="BDD38" s="11"/>
      <c r="BDE38" s="11"/>
      <c r="BDF38" s="11"/>
      <c r="BDG38" s="11"/>
      <c r="BDH38" s="11"/>
      <c r="BDI38" s="11"/>
      <c r="BDJ38" s="11"/>
      <c r="BDK38" s="11"/>
      <c r="BDL38" s="11"/>
      <c r="BDM38" s="11"/>
      <c r="BDN38" s="11"/>
      <c r="BDO38" s="11"/>
      <c r="BDP38" s="11"/>
      <c r="BDQ38" s="11"/>
      <c r="BDR38" s="11"/>
      <c r="BDS38" s="11"/>
      <c r="BDT38" s="11"/>
      <c r="BDU38" s="11"/>
      <c r="BDV38" s="11"/>
      <c r="BDW38" s="11"/>
      <c r="BDX38" s="11"/>
      <c r="BDY38" s="11"/>
      <c r="BDZ38" s="11"/>
      <c r="BEA38" s="11"/>
      <c r="BEB38" s="11"/>
      <c r="BEC38" s="11"/>
      <c r="BED38" s="11"/>
      <c r="BEE38" s="11"/>
      <c r="BEF38" s="11"/>
      <c r="BEG38" s="11"/>
      <c r="BEH38" s="11"/>
      <c r="BEI38" s="11"/>
      <c r="BEJ38" s="11"/>
      <c r="BEK38" s="11"/>
      <c r="BEL38" s="11"/>
      <c r="BEM38" s="11"/>
      <c r="BEN38" s="11"/>
      <c r="BEO38" s="11"/>
      <c r="BEP38" s="11"/>
      <c r="BEQ38" s="11"/>
      <c r="BER38" s="11"/>
      <c r="BES38" s="11"/>
      <c r="BET38" s="11"/>
      <c r="BEU38" s="11"/>
      <c r="BEV38" s="11"/>
      <c r="BEW38" s="11"/>
      <c r="BEX38" s="11"/>
      <c r="BEY38" s="11"/>
      <c r="BEZ38" s="11"/>
      <c r="BFA38" s="11"/>
      <c r="BFB38" s="11"/>
      <c r="BFC38" s="11"/>
      <c r="BFD38" s="11"/>
      <c r="BFE38" s="11"/>
      <c r="BFF38" s="11"/>
      <c r="BFG38" s="11"/>
      <c r="BFH38" s="11"/>
      <c r="BFI38" s="11"/>
      <c r="BFJ38" s="11"/>
      <c r="BFK38" s="11"/>
      <c r="BFL38" s="11"/>
      <c r="BFM38" s="11"/>
      <c r="BFN38" s="11"/>
      <c r="BFO38" s="11"/>
      <c r="BFP38" s="11"/>
      <c r="BFQ38" s="11"/>
      <c r="BFR38" s="11"/>
      <c r="BFS38" s="11"/>
      <c r="BFT38" s="11"/>
      <c r="BFU38" s="11"/>
      <c r="BFV38" s="11"/>
      <c r="BFW38" s="11"/>
      <c r="BFX38" s="11"/>
      <c r="BFY38" s="11"/>
      <c r="BFZ38" s="11"/>
      <c r="BGA38" s="11"/>
      <c r="BGB38" s="11"/>
      <c r="BGC38" s="11"/>
      <c r="BGD38" s="11"/>
      <c r="BGE38" s="11"/>
      <c r="BGF38" s="11"/>
      <c r="BGG38" s="11"/>
      <c r="BGH38" s="11"/>
      <c r="BGI38" s="11"/>
      <c r="BGJ38" s="11"/>
      <c r="BGK38" s="11"/>
      <c r="BGL38" s="11"/>
      <c r="BGM38" s="11"/>
      <c r="BGN38" s="11"/>
      <c r="BGO38" s="11"/>
      <c r="BGP38" s="11"/>
      <c r="BGQ38" s="11"/>
      <c r="BGR38" s="11"/>
      <c r="BGS38" s="11"/>
      <c r="BGT38" s="11"/>
      <c r="BGU38" s="11"/>
      <c r="BGV38" s="11"/>
      <c r="BGW38" s="11"/>
      <c r="BGX38" s="11"/>
      <c r="BGY38" s="11"/>
      <c r="BGZ38" s="11"/>
      <c r="BHA38" s="11"/>
      <c r="BHB38" s="11"/>
      <c r="BHC38" s="11"/>
      <c r="BHD38" s="11"/>
      <c r="BHE38" s="11"/>
      <c r="BHF38" s="11"/>
      <c r="BHG38" s="11"/>
      <c r="BHH38" s="11"/>
      <c r="BHI38" s="11"/>
      <c r="BHJ38" s="11"/>
      <c r="BHK38" s="11"/>
      <c r="BHL38" s="11"/>
      <c r="BHM38" s="11"/>
      <c r="BHN38" s="11"/>
      <c r="BHO38" s="11"/>
      <c r="BHP38" s="11"/>
      <c r="BHQ38" s="11"/>
      <c r="BHR38" s="11"/>
      <c r="BHS38" s="11"/>
      <c r="BHT38" s="11"/>
      <c r="BHU38" s="11"/>
      <c r="BHV38" s="11"/>
      <c r="BHW38" s="11"/>
      <c r="BHX38" s="11"/>
      <c r="BHY38" s="11"/>
      <c r="BHZ38" s="11"/>
      <c r="BIA38" s="11"/>
      <c r="BIB38" s="11"/>
      <c r="BIC38" s="11"/>
      <c r="BID38" s="11"/>
      <c r="BIE38" s="11"/>
      <c r="BIF38" s="11"/>
      <c r="BIG38" s="11"/>
      <c r="BIH38" s="11"/>
      <c r="BII38" s="11"/>
      <c r="BIJ38" s="11"/>
      <c r="BIK38" s="11"/>
      <c r="BIL38" s="11"/>
      <c r="BIM38" s="11"/>
      <c r="BIN38" s="11"/>
      <c r="BIO38" s="11"/>
      <c r="BIP38" s="11"/>
      <c r="BIQ38" s="11"/>
      <c r="BIR38" s="11"/>
      <c r="BIS38" s="11"/>
      <c r="BIT38" s="11"/>
      <c r="BIU38" s="11"/>
      <c r="BIV38" s="11"/>
      <c r="BIW38" s="11"/>
      <c r="BIX38" s="11"/>
      <c r="BIY38" s="11"/>
      <c r="BIZ38" s="11"/>
      <c r="BJA38" s="11"/>
      <c r="BJB38" s="11"/>
      <c r="BJC38" s="11"/>
      <c r="BJD38" s="11"/>
      <c r="BJE38" s="11"/>
      <c r="BJF38" s="11"/>
      <c r="BJG38" s="11"/>
      <c r="BJH38" s="11"/>
      <c r="BJI38" s="11"/>
      <c r="BJJ38" s="11"/>
      <c r="BJK38" s="11"/>
      <c r="BJL38" s="11"/>
      <c r="BJM38" s="11"/>
      <c r="BJN38" s="11"/>
      <c r="BJO38" s="11"/>
      <c r="BJP38" s="11"/>
      <c r="BJQ38" s="11"/>
      <c r="BJR38" s="11"/>
      <c r="BJS38" s="11"/>
      <c r="BJT38" s="11"/>
      <c r="BJU38" s="11"/>
      <c r="BJV38" s="11"/>
      <c r="BJW38" s="11"/>
      <c r="BJX38" s="11"/>
      <c r="BJY38" s="11"/>
      <c r="BJZ38" s="11"/>
      <c r="BKA38" s="11"/>
      <c r="BKB38" s="11"/>
      <c r="BKC38" s="11"/>
      <c r="BKD38" s="11"/>
      <c r="BKE38" s="11"/>
      <c r="BKF38" s="11"/>
      <c r="BKG38" s="11"/>
      <c r="BKH38" s="11"/>
      <c r="BKI38" s="11"/>
      <c r="BKJ38" s="11"/>
      <c r="BKK38" s="11"/>
      <c r="BKL38" s="11"/>
      <c r="BKM38" s="11"/>
      <c r="BKN38" s="11"/>
      <c r="BKO38" s="11"/>
      <c r="BKP38" s="11"/>
      <c r="BKQ38" s="11"/>
      <c r="BKR38" s="11"/>
      <c r="BKS38" s="11"/>
      <c r="BKT38" s="11"/>
      <c r="BKU38" s="11"/>
      <c r="BKV38" s="11"/>
      <c r="BKW38" s="11"/>
      <c r="BKX38" s="11"/>
      <c r="BKY38" s="11"/>
      <c r="BKZ38" s="11"/>
      <c r="BLA38" s="11"/>
      <c r="BLB38" s="11"/>
      <c r="BLC38" s="11"/>
      <c r="BLD38" s="11"/>
      <c r="BLE38" s="11"/>
      <c r="BLF38" s="11"/>
      <c r="BLG38" s="11"/>
      <c r="BLH38" s="11"/>
      <c r="BLI38" s="11"/>
      <c r="BLJ38" s="11"/>
      <c r="BLK38" s="11"/>
      <c r="BLL38" s="11"/>
      <c r="BLM38" s="11"/>
      <c r="BLN38" s="11"/>
      <c r="BLO38" s="11"/>
      <c r="BLP38" s="11"/>
      <c r="BLQ38" s="11"/>
      <c r="BLR38" s="11"/>
      <c r="BLS38" s="11"/>
      <c r="BLT38" s="11"/>
      <c r="BLU38" s="11"/>
      <c r="BLV38" s="11"/>
      <c r="BLW38" s="11"/>
      <c r="BLX38" s="11"/>
      <c r="BLY38" s="11"/>
      <c r="BLZ38" s="11"/>
      <c r="BMA38" s="11"/>
      <c r="BMB38" s="11"/>
      <c r="BMC38" s="11"/>
      <c r="BMD38" s="11"/>
      <c r="BME38" s="11"/>
      <c r="BMF38" s="11"/>
      <c r="BMG38" s="11"/>
      <c r="BMH38" s="11"/>
      <c r="BMI38" s="11"/>
      <c r="BMJ38" s="11"/>
      <c r="BMK38" s="11"/>
      <c r="BML38" s="11"/>
      <c r="BMM38" s="11"/>
      <c r="BMN38" s="11"/>
      <c r="BMO38" s="11"/>
      <c r="BMP38" s="11"/>
      <c r="BMQ38" s="11"/>
      <c r="BMR38" s="11"/>
      <c r="BMS38" s="11"/>
      <c r="BMT38" s="11"/>
      <c r="BMU38" s="11"/>
      <c r="BMV38" s="11"/>
      <c r="BMW38" s="11"/>
      <c r="BMX38" s="11"/>
      <c r="BMY38" s="11"/>
      <c r="BMZ38" s="11"/>
      <c r="BNA38" s="11"/>
      <c r="BNB38" s="11"/>
      <c r="BNC38" s="11"/>
      <c r="BND38" s="11"/>
      <c r="BNE38" s="11"/>
      <c r="BNF38" s="11"/>
      <c r="BNG38" s="11"/>
      <c r="BNH38" s="11"/>
      <c r="BNI38" s="11"/>
      <c r="BNJ38" s="11"/>
      <c r="BNK38" s="11"/>
      <c r="BNL38" s="11"/>
      <c r="BNM38" s="11"/>
      <c r="BNN38" s="11"/>
      <c r="BNO38" s="11"/>
      <c r="BNP38" s="11"/>
      <c r="BNQ38" s="11"/>
      <c r="BNR38" s="11"/>
      <c r="BNS38" s="11"/>
    </row>
    <row r="39" spans="1:1735" s="13" customFormat="1" ht="12.6" customHeight="1">
      <c r="A39" s="18" t="str">
        <f>Titulos!A47</f>
        <v xml:space="preserve">  BNDESPar</v>
      </c>
      <c r="B39" s="49">
        <v>900210496</v>
      </c>
      <c r="C39" s="56">
        <f t="shared" si="4"/>
        <v>0.16069325602587667</v>
      </c>
      <c r="D39" s="21"/>
      <c r="F39" s="63"/>
      <c r="G39" s="64"/>
    </row>
    <row r="40" spans="1:1735" s="13" customFormat="1" ht="12.6" customHeight="1">
      <c r="A40" s="18" t="str">
        <f>Titulos!A48</f>
        <v xml:space="preserve">  BNDES</v>
      </c>
      <c r="B40" s="49">
        <v>135248258</v>
      </c>
      <c r="C40" s="56">
        <f t="shared" si="4"/>
        <v>2.4142667794275333E-2</v>
      </c>
      <c r="D40" s="21"/>
      <c r="F40" s="50"/>
    </row>
    <row r="41" spans="1:1735" s="11" customFormat="1" ht="12.6" customHeight="1">
      <c r="A41" s="29" t="str">
        <f>Titulos!A51</f>
        <v>Investidores não-brasileiros *</v>
      </c>
      <c r="B41" s="69">
        <f>B42+B43</f>
        <v>2459246494</v>
      </c>
      <c r="C41" s="59">
        <f t="shared" si="4"/>
        <v>0.43899102292968778</v>
      </c>
      <c r="D41" s="20"/>
      <c r="F41" s="50"/>
    </row>
    <row r="42" spans="1:1735" s="11" customFormat="1" ht="12.6" customHeight="1">
      <c r="A42" s="18" t="str">
        <f>Titulos!A52</f>
        <v xml:space="preserve">  NYSE - ADRs</v>
      </c>
      <c r="B42" s="49">
        <v>627934530</v>
      </c>
      <c r="C42" s="56">
        <f t="shared" si="4"/>
        <v>0.11209027737972357</v>
      </c>
      <c r="D42" s="21"/>
      <c r="F42" s="61"/>
    </row>
    <row r="43" spans="1:1735" s="11" customFormat="1" ht="12.6" customHeight="1">
      <c r="A43" s="18" t="str">
        <f>Titulos!A53</f>
        <v xml:space="preserve">  B3</v>
      </c>
      <c r="B43" s="49">
        <v>1831311964</v>
      </c>
      <c r="C43" s="56">
        <f t="shared" si="4"/>
        <v>0.32690074554996418</v>
      </c>
      <c r="D43" s="21"/>
      <c r="F43" s="50"/>
    </row>
    <row r="44" spans="1:1735" s="11" customFormat="1" ht="12.6" customHeight="1">
      <c r="A44" s="29" t="str">
        <f>Titulos!A54</f>
        <v>Investidores brasileiros *</v>
      </c>
      <c r="B44" s="69">
        <f>B45+B46</f>
        <v>2107264631</v>
      </c>
      <c r="C44" s="59">
        <f>B44/B$51</f>
        <v>0.37616003853342933</v>
      </c>
      <c r="D44" s="20"/>
      <c r="F44" s="50"/>
    </row>
    <row r="45" spans="1:1735" s="11" customFormat="1" ht="12.6" customHeight="1">
      <c r="A45" s="18" t="str">
        <f>Titulos!A55</f>
        <v xml:space="preserve">  Investidores institucionais</v>
      </c>
      <c r="B45" s="49">
        <v>907148507</v>
      </c>
      <c r="C45" s="56">
        <f t="shared" si="4"/>
        <v>0.16193173478488612</v>
      </c>
      <c r="D45" s="20"/>
      <c r="F45" s="63"/>
    </row>
    <row r="46" spans="1:1735" s="11" customFormat="1" ht="12.6" customHeight="1">
      <c r="A46" s="29" t="str">
        <f>Titulos!A56</f>
        <v xml:space="preserve">  Varejo</v>
      </c>
      <c r="B46" s="69">
        <f>B47+B48</f>
        <v>1200116124</v>
      </c>
      <c r="C46" s="59">
        <f>B46/B$51+0.01%</f>
        <v>0.21432830374854323</v>
      </c>
      <c r="D46" s="20"/>
      <c r="F46" s="63"/>
    </row>
    <row r="47" spans="1:1735" s="13" customFormat="1" ht="12.6" customHeight="1">
      <c r="A47" s="18" t="str">
        <f>Titulos!A57</f>
        <v xml:space="preserve">    Fundos FMP-FGTS/FIA</v>
      </c>
      <c r="B47" s="49">
        <v>16855704</v>
      </c>
      <c r="C47" s="56">
        <f t="shared" ref="C47:C52" si="5">B47/B$51</f>
        <v>3.0088495639673074E-3</v>
      </c>
      <c r="D47" s="21"/>
      <c r="F47" s="63"/>
    </row>
    <row r="48" spans="1:1735" s="13" customFormat="1" ht="12.6" customHeight="1">
      <c r="A48" s="18" t="str">
        <f>Titulos!A58</f>
        <v xml:space="preserve">    Varejo em geral</v>
      </c>
      <c r="B48" s="49">
        <f>5602042788-B47-B45-B41-B38-B50</f>
        <v>1183260420</v>
      </c>
      <c r="C48" s="56">
        <f>B48/B$51+0.01%</f>
        <v>0.21131945418457593</v>
      </c>
      <c r="D48" s="21"/>
      <c r="F48" s="63"/>
      <c r="G48" s="64"/>
    </row>
    <row r="49" spans="1:6" s="11" customFormat="1" ht="12.6" customHeight="1">
      <c r="A49" s="22" t="str">
        <f>Titulos!A59</f>
        <v>Total outstanding **</v>
      </c>
      <c r="B49" s="76">
        <f>B38+B41+B44</f>
        <v>5601969879</v>
      </c>
      <c r="C49" s="57">
        <f t="shared" si="5"/>
        <v>0.99998698528326913</v>
      </c>
      <c r="D49" s="20"/>
      <c r="F49" s="63"/>
    </row>
    <row r="50" spans="1:6" s="11" customFormat="1" ht="12.6" customHeight="1">
      <c r="A50" s="18" t="str">
        <f>Titulos!A60</f>
        <v>Ações em tesouraria</v>
      </c>
      <c r="B50" s="49">
        <v>72909</v>
      </c>
      <c r="C50" s="56">
        <f t="shared" si="5"/>
        <v>1.3014716730864071E-5</v>
      </c>
      <c r="D50" s="20"/>
      <c r="F50" s="63"/>
    </row>
    <row r="51" spans="1:6" s="11" customFormat="1" ht="12.6" customHeight="1">
      <c r="A51" s="22" t="str">
        <f>Titulos!A61</f>
        <v>Total</v>
      </c>
      <c r="B51" s="76">
        <f>B49+B50</f>
        <v>5602042788</v>
      </c>
      <c r="C51" s="57">
        <f t="shared" si="5"/>
        <v>1</v>
      </c>
      <c r="D51" s="20"/>
      <c r="F51" s="63"/>
    </row>
    <row r="52" spans="1:6" s="13" customFormat="1" ht="12.6" customHeight="1">
      <c r="A52" s="24" t="str">
        <f>Titulos!A62</f>
        <v>* Free float</v>
      </c>
      <c r="B52" s="23">
        <f>B41+B44</f>
        <v>4566511125</v>
      </c>
      <c r="C52" s="57">
        <f t="shared" si="5"/>
        <v>0.81515106146311711</v>
      </c>
      <c r="D52" s="30"/>
      <c r="F52" s="63"/>
    </row>
    <row r="53" spans="1:6">
      <c r="A53" s="31" t="str">
        <f>Titulos!A63</f>
        <v>** Sem as ações em tesouraria</v>
      </c>
      <c r="B53" s="31"/>
      <c r="C53" s="31"/>
      <c r="F53" s="63"/>
    </row>
    <row r="54" spans="1:6">
      <c r="A54" s="31"/>
      <c r="B54" s="67"/>
      <c r="C54" s="68"/>
      <c r="E54" s="65"/>
    </row>
    <row r="55" spans="1:6">
      <c r="A55" s="31"/>
      <c r="B55" s="67"/>
      <c r="C55" s="32"/>
    </row>
    <row r="56" spans="1:6">
      <c r="A56" s="31"/>
      <c r="B56" s="31"/>
      <c r="C56" s="32"/>
    </row>
    <row r="57" spans="1:6">
      <c r="A57" s="31"/>
      <c r="B57" s="31"/>
      <c r="C57" s="32"/>
    </row>
    <row r="58" spans="1:6">
      <c r="A58" s="31"/>
      <c r="B58" s="31"/>
      <c r="C58" s="32"/>
    </row>
    <row r="59" spans="1:6">
      <c r="A59" s="31"/>
      <c r="B59" s="31"/>
      <c r="C59" s="32"/>
    </row>
    <row r="60" spans="1:6">
      <c r="A60" s="31"/>
      <c r="B60" s="31"/>
      <c r="C60" s="32"/>
    </row>
    <row r="61" spans="1:6">
      <c r="A61" s="31"/>
      <c r="B61" s="31"/>
      <c r="C61" s="32"/>
    </row>
    <row r="62" spans="1:6">
      <c r="A62" s="31"/>
      <c r="B62" s="31"/>
      <c r="C62" s="32"/>
    </row>
    <row r="63" spans="1:6">
      <c r="A63" s="33"/>
      <c r="B63" s="33"/>
      <c r="C63" s="34"/>
    </row>
    <row r="64" spans="1:6">
      <c r="A64" s="33"/>
      <c r="B64" s="33"/>
      <c r="C64" s="34"/>
    </row>
    <row r="65" spans="1:3">
      <c r="A65" s="33"/>
      <c r="B65" s="33"/>
      <c r="C65" s="34"/>
    </row>
    <row r="66" spans="1:3">
      <c r="A66" s="33"/>
      <c r="B66" s="33"/>
      <c r="C66" s="34"/>
    </row>
    <row r="67" spans="1:3">
      <c r="A67" s="33"/>
      <c r="B67" s="33"/>
      <c r="C67" s="34"/>
    </row>
    <row r="68" spans="1:3">
      <c r="A68" s="33"/>
      <c r="B68" s="33"/>
      <c r="C68" s="34"/>
    </row>
    <row r="69" spans="1:3">
      <c r="A69" s="33"/>
      <c r="B69" s="33"/>
      <c r="C69" s="34"/>
    </row>
    <row r="70" spans="1:3">
      <c r="A70" s="33"/>
      <c r="B70" s="33"/>
      <c r="C70" s="34"/>
    </row>
    <row r="71" spans="1:3">
      <c r="A71" s="33"/>
      <c r="B71" s="33"/>
      <c r="C71" s="34"/>
    </row>
    <row r="72" spans="1:3">
      <c r="A72" s="33"/>
      <c r="B72" s="33"/>
      <c r="C72" s="34"/>
    </row>
    <row r="73" spans="1:3">
      <c r="A73" s="33"/>
      <c r="B73" s="33"/>
      <c r="C73" s="34"/>
    </row>
    <row r="74" spans="1:3">
      <c r="A74" s="33"/>
      <c r="B74" s="33"/>
      <c r="C74" s="34"/>
    </row>
    <row r="75" spans="1:3">
      <c r="A75" s="33"/>
      <c r="B75" s="33"/>
      <c r="C75" s="34"/>
    </row>
    <row r="76" spans="1:3">
      <c r="A76" s="33"/>
      <c r="B76" s="33"/>
      <c r="C76" s="34"/>
    </row>
    <row r="77" spans="1:3">
      <c r="A77" s="33"/>
      <c r="B77" s="33"/>
      <c r="C77" s="34"/>
    </row>
    <row r="78" spans="1:3">
      <c r="A78" s="33"/>
      <c r="B78" s="33"/>
      <c r="C78" s="34"/>
    </row>
    <row r="79" spans="1:3">
      <c r="A79" s="33"/>
      <c r="B79" s="33"/>
      <c r="C79" s="34"/>
    </row>
    <row r="80" spans="1:3">
      <c r="A80" s="33"/>
      <c r="B80" s="33"/>
      <c r="C80" s="34"/>
    </row>
    <row r="81" spans="1:3">
      <c r="A81" s="33"/>
      <c r="B81" s="33"/>
      <c r="C81" s="34"/>
    </row>
    <row r="82" spans="1:3">
      <c r="A82" s="33"/>
      <c r="B82" s="33"/>
      <c r="C82" s="34"/>
    </row>
    <row r="83" spans="1:3">
      <c r="A83" s="33"/>
      <c r="B83" s="33"/>
      <c r="C83" s="34"/>
    </row>
    <row r="84" spans="1:3">
      <c r="A84" s="33"/>
      <c r="B84" s="33"/>
      <c r="C84" s="34"/>
    </row>
    <row r="85" spans="1:3">
      <c r="A85" s="33"/>
      <c r="B85" s="33"/>
      <c r="C85" s="34"/>
    </row>
    <row r="86" spans="1:3">
      <c r="A86" s="33"/>
      <c r="B86" s="33"/>
      <c r="C86" s="34"/>
    </row>
    <row r="87" spans="1:3">
      <c r="A87" s="33"/>
      <c r="B87" s="33"/>
      <c r="C87" s="34"/>
    </row>
    <row r="88" spans="1:3">
      <c r="A88" s="33"/>
      <c r="B88" s="33"/>
      <c r="C88" s="34"/>
    </row>
    <row r="89" spans="1:3">
      <c r="A89" s="33"/>
      <c r="B89" s="33"/>
      <c r="C89" s="34"/>
    </row>
    <row r="90" spans="1:3">
      <c r="A90" s="33"/>
      <c r="B90" s="33"/>
      <c r="C90" s="34"/>
    </row>
    <row r="91" spans="1:3">
      <c r="A91" s="33"/>
      <c r="B91" s="33"/>
      <c r="C91" s="34"/>
    </row>
    <row r="92" spans="1:3">
      <c r="A92" s="33"/>
      <c r="B92" s="33"/>
      <c r="C92" s="34"/>
    </row>
    <row r="93" spans="1:3">
      <c r="A93" s="33"/>
      <c r="B93" s="33"/>
      <c r="C93" s="34"/>
    </row>
    <row r="94" spans="1:3">
      <c r="A94" s="33"/>
      <c r="B94" s="33"/>
      <c r="C94" s="34"/>
    </row>
    <row r="95" spans="1:3">
      <c r="A95" s="33"/>
      <c r="B95" s="33"/>
      <c r="C95" s="34"/>
    </row>
    <row r="96" spans="1:3">
      <c r="A96" s="33"/>
      <c r="B96" s="33"/>
      <c r="C96" s="34"/>
    </row>
    <row r="97" spans="1:3">
      <c r="A97" s="33"/>
      <c r="B97" s="33"/>
      <c r="C97" s="34"/>
    </row>
    <row r="98" spans="1:3">
      <c r="A98" s="33"/>
      <c r="B98" s="33"/>
      <c r="C98" s="34"/>
    </row>
    <row r="99" spans="1:3">
      <c r="A99" s="33"/>
      <c r="B99" s="33"/>
      <c r="C99" s="34"/>
    </row>
    <row r="100" spans="1:3">
      <c r="A100" s="33"/>
      <c r="B100" s="33"/>
      <c r="C100" s="34"/>
    </row>
    <row r="101" spans="1:3">
      <c r="A101" s="33"/>
      <c r="B101" s="33"/>
      <c r="C101" s="34"/>
    </row>
    <row r="102" spans="1:3">
      <c r="A102" s="33"/>
      <c r="B102" s="33"/>
      <c r="C102" s="34"/>
    </row>
    <row r="103" spans="1:3">
      <c r="A103" s="33"/>
      <c r="B103" s="33"/>
      <c r="C103" s="34"/>
    </row>
    <row r="104" spans="1:3">
      <c r="A104" s="33"/>
      <c r="B104" s="33"/>
      <c r="C104" s="34"/>
    </row>
    <row r="105" spans="1:3">
      <c r="A105" s="33"/>
      <c r="B105" s="33"/>
      <c r="C105" s="34"/>
    </row>
    <row r="106" spans="1:3">
      <c r="A106" s="33"/>
      <c r="B106" s="33"/>
      <c r="C106" s="34"/>
    </row>
    <row r="107" spans="1:3">
      <c r="A107" s="33"/>
      <c r="B107" s="33"/>
      <c r="C107" s="34"/>
    </row>
    <row r="108" spans="1:3">
      <c r="A108" s="33"/>
      <c r="B108" s="33"/>
      <c r="C108" s="34"/>
    </row>
    <row r="109" spans="1:3">
      <c r="A109" s="33"/>
      <c r="B109" s="33"/>
      <c r="C109" s="34"/>
    </row>
    <row r="110" spans="1:3">
      <c r="A110" s="33"/>
      <c r="B110" s="33"/>
      <c r="C110" s="34"/>
    </row>
    <row r="111" spans="1:3">
      <c r="A111" s="33"/>
      <c r="B111" s="33"/>
      <c r="C111" s="34"/>
    </row>
    <row r="112" spans="1:3">
      <c r="A112" s="33"/>
      <c r="B112" s="33"/>
      <c r="C112" s="34"/>
    </row>
    <row r="113" spans="1:3">
      <c r="A113" s="33"/>
      <c r="B113" s="33"/>
      <c r="C113" s="34"/>
    </row>
    <row r="114" spans="1:3">
      <c r="A114" s="33"/>
      <c r="B114" s="33"/>
      <c r="C114" s="34"/>
    </row>
    <row r="115" spans="1:3">
      <c r="A115" s="33"/>
      <c r="B115" s="33"/>
      <c r="C115" s="34"/>
    </row>
    <row r="116" spans="1:3">
      <c r="A116" s="33"/>
      <c r="B116" s="33"/>
      <c r="C116" s="34"/>
    </row>
    <row r="117" spans="1:3">
      <c r="A117" s="33"/>
      <c r="B117" s="33"/>
      <c r="C117" s="34"/>
    </row>
    <row r="118" spans="1:3">
      <c r="A118" s="33"/>
      <c r="B118" s="33"/>
      <c r="C118" s="34"/>
    </row>
    <row r="119" spans="1:3">
      <c r="A119" s="33"/>
      <c r="B119" s="33"/>
      <c r="C119" s="34"/>
    </row>
    <row r="120" spans="1:3">
      <c r="A120" s="33"/>
      <c r="B120" s="33"/>
      <c r="C120" s="34"/>
    </row>
    <row r="121" spans="1:3">
      <c r="A121" s="33"/>
      <c r="B121" s="33"/>
      <c r="C121" s="34"/>
    </row>
    <row r="122" spans="1:3">
      <c r="A122" s="33"/>
      <c r="B122" s="33"/>
      <c r="C122" s="34"/>
    </row>
    <row r="123" spans="1:3">
      <c r="A123" s="33"/>
      <c r="B123" s="33"/>
      <c r="C123" s="34"/>
    </row>
    <row r="124" spans="1:3">
      <c r="A124" s="33"/>
      <c r="B124" s="33"/>
      <c r="C124" s="34"/>
    </row>
    <row r="125" spans="1:3">
      <c r="A125" s="33"/>
      <c r="B125" s="33"/>
      <c r="C125" s="34"/>
    </row>
    <row r="126" spans="1:3">
      <c r="A126" s="33"/>
      <c r="B126" s="33"/>
      <c r="C126" s="34"/>
    </row>
    <row r="127" spans="1:3">
      <c r="A127" s="33"/>
      <c r="B127" s="33"/>
      <c r="C127" s="34"/>
    </row>
    <row r="128" spans="1:3">
      <c r="A128" s="33"/>
      <c r="B128" s="33"/>
      <c r="C128" s="34"/>
    </row>
    <row r="129" spans="1:3">
      <c r="A129" s="33"/>
      <c r="B129" s="33"/>
      <c r="C129" s="34"/>
    </row>
    <row r="130" spans="1:3">
      <c r="A130" s="33"/>
      <c r="B130" s="33"/>
      <c r="C130" s="34"/>
    </row>
    <row r="131" spans="1:3">
      <c r="A131" s="33"/>
      <c r="B131" s="33"/>
      <c r="C131" s="34"/>
    </row>
    <row r="132" spans="1:3">
      <c r="A132" s="33"/>
      <c r="B132" s="33"/>
      <c r="C132" s="34"/>
    </row>
    <row r="133" spans="1:3">
      <c r="A133" s="33"/>
      <c r="B133" s="33"/>
      <c r="C133" s="34"/>
    </row>
    <row r="134" spans="1:3">
      <c r="A134" s="33"/>
      <c r="B134" s="33"/>
      <c r="C134" s="34"/>
    </row>
    <row r="135" spans="1:3">
      <c r="A135" s="33"/>
      <c r="B135" s="33"/>
      <c r="C135" s="34"/>
    </row>
    <row r="136" spans="1:3">
      <c r="A136" s="33"/>
      <c r="B136" s="33"/>
      <c r="C136" s="34"/>
    </row>
    <row r="137" spans="1:3">
      <c r="A137" s="33"/>
      <c r="B137" s="33"/>
      <c r="C137" s="34"/>
    </row>
    <row r="138" spans="1:3">
      <c r="A138" s="33"/>
      <c r="B138" s="33"/>
      <c r="C138" s="34"/>
    </row>
    <row r="139" spans="1:3">
      <c r="A139" s="33"/>
      <c r="B139" s="33"/>
      <c r="C139" s="34"/>
    </row>
    <row r="140" spans="1:3">
      <c r="A140" s="33"/>
      <c r="B140" s="33"/>
      <c r="C140" s="34"/>
    </row>
    <row r="141" spans="1:3">
      <c r="A141" s="33"/>
      <c r="B141" s="33"/>
      <c r="C141" s="34"/>
    </row>
    <row r="142" spans="1:3">
      <c r="A142" s="33"/>
      <c r="B142" s="33"/>
      <c r="C142" s="34"/>
    </row>
    <row r="143" spans="1:3">
      <c r="A143" s="33"/>
      <c r="B143" s="33"/>
      <c r="C143" s="34"/>
    </row>
    <row r="144" spans="1:3">
      <c r="A144" s="33"/>
      <c r="B144" s="33"/>
      <c r="C144" s="34"/>
    </row>
    <row r="145" spans="1:3">
      <c r="A145" s="33"/>
      <c r="B145" s="33"/>
      <c r="C145" s="34"/>
    </row>
    <row r="146" spans="1:3">
      <c r="A146" s="33"/>
      <c r="B146" s="33"/>
      <c r="C146" s="34"/>
    </row>
    <row r="147" spans="1:3">
      <c r="A147" s="33"/>
      <c r="B147" s="33"/>
      <c r="C147" s="34"/>
    </row>
    <row r="148" spans="1:3">
      <c r="A148" s="33"/>
      <c r="B148" s="33"/>
      <c r="C148" s="34"/>
    </row>
    <row r="149" spans="1:3">
      <c r="A149" s="33"/>
      <c r="B149" s="33"/>
      <c r="C149" s="34"/>
    </row>
    <row r="150" spans="1:3">
      <c r="A150" s="33"/>
      <c r="B150" s="33"/>
      <c r="C150" s="34"/>
    </row>
    <row r="151" spans="1:3">
      <c r="A151" s="33"/>
      <c r="B151" s="33"/>
      <c r="C151" s="34"/>
    </row>
    <row r="152" spans="1:3">
      <c r="A152" s="33"/>
      <c r="B152" s="33"/>
      <c r="C152" s="34"/>
    </row>
    <row r="153" spans="1:3">
      <c r="A153" s="33"/>
      <c r="B153" s="33"/>
      <c r="C153" s="34"/>
    </row>
    <row r="154" spans="1:3">
      <c r="A154" s="33"/>
      <c r="B154" s="33"/>
      <c r="C154" s="34"/>
    </row>
    <row r="155" spans="1:3">
      <c r="A155" s="33"/>
      <c r="B155" s="33"/>
      <c r="C155" s="34"/>
    </row>
    <row r="156" spans="1:3">
      <c r="A156" s="33"/>
      <c r="B156" s="33"/>
      <c r="C156" s="34"/>
    </row>
    <row r="157" spans="1:3">
      <c r="A157" s="33"/>
      <c r="B157" s="33"/>
      <c r="C157" s="34"/>
    </row>
    <row r="158" spans="1:3">
      <c r="A158" s="33"/>
      <c r="B158" s="33"/>
      <c r="C158" s="34"/>
    </row>
    <row r="159" spans="1:3">
      <c r="A159" s="33"/>
      <c r="B159" s="33"/>
      <c r="C159" s="34"/>
    </row>
    <row r="160" spans="1:3">
      <c r="A160" s="33"/>
      <c r="B160" s="33"/>
      <c r="C160" s="34"/>
    </row>
    <row r="161" spans="1:3">
      <c r="A161" s="33"/>
      <c r="B161" s="33"/>
      <c r="C161" s="34"/>
    </row>
    <row r="162" spans="1:3">
      <c r="A162" s="33"/>
      <c r="B162" s="33"/>
      <c r="C162" s="34"/>
    </row>
    <row r="163" spans="1:3">
      <c r="A163" s="33"/>
      <c r="B163" s="33"/>
      <c r="C163" s="34"/>
    </row>
    <row r="164" spans="1:3">
      <c r="A164" s="33"/>
      <c r="B164" s="33"/>
      <c r="C164" s="34"/>
    </row>
    <row r="165" spans="1:3">
      <c r="A165" s="33"/>
      <c r="B165" s="33"/>
      <c r="C165" s="34"/>
    </row>
    <row r="166" spans="1:3">
      <c r="A166" s="33"/>
      <c r="B166" s="33"/>
      <c r="C166" s="34"/>
    </row>
    <row r="167" spans="1:3">
      <c r="A167" s="33"/>
      <c r="B167" s="33"/>
      <c r="C167" s="34"/>
    </row>
    <row r="168" spans="1:3">
      <c r="A168" s="33"/>
      <c r="B168" s="33"/>
      <c r="C168" s="34"/>
    </row>
    <row r="169" spans="1:3">
      <c r="A169" s="33"/>
      <c r="B169" s="33"/>
      <c r="C169" s="34"/>
    </row>
    <row r="170" spans="1:3">
      <c r="A170" s="33"/>
      <c r="B170" s="33"/>
      <c r="C170" s="34"/>
    </row>
  </sheetData>
  <mergeCells count="1">
    <mergeCell ref="B1:D1"/>
  </mergeCells>
  <conditionalFormatting sqref="A4:C14 B3:C3 A18:C18 A16:C16 A39:C44 A21:C35">
    <cfRule type="expression" dxfId="11" priority="20">
      <formula>MOD(ROW(),2)=0</formula>
    </cfRule>
  </conditionalFormatting>
  <conditionalFormatting sqref="B38:C38 A52:C52 A50:C50 A46:C48 A45 C45">
    <cfRule type="expression" dxfId="10" priority="16">
      <formula>MOD(ROW(),2)=0</formula>
    </cfRule>
  </conditionalFormatting>
  <conditionalFormatting sqref="A3">
    <cfRule type="expression" dxfId="9" priority="8">
      <formula>MOD(ROW(),2)=0</formula>
    </cfRule>
  </conditionalFormatting>
  <conditionalFormatting sqref="A15:C15">
    <cfRule type="expression" dxfId="8" priority="4">
      <formula>MOD(ROW(),2)=0</formula>
    </cfRule>
  </conditionalFormatting>
  <conditionalFormatting sqref="A38">
    <cfRule type="expression" dxfId="7" priority="9">
      <formula>MOD(ROW(),2)=0</formula>
    </cfRule>
  </conditionalFormatting>
  <conditionalFormatting sqref="A51:C51">
    <cfRule type="expression" dxfId="6" priority="7">
      <formula>MOD(ROW(),2)=0</formula>
    </cfRule>
  </conditionalFormatting>
  <conditionalFormatting sqref="A49:C49">
    <cfRule type="expression" dxfId="5" priority="6">
      <formula>MOD(ROW(),2)=0</formula>
    </cfRule>
  </conditionalFormatting>
  <conditionalFormatting sqref="A17:C17">
    <cfRule type="expression" dxfId="4" priority="5">
      <formula>MOD(ROW(),2)=0</formula>
    </cfRule>
  </conditionalFormatting>
  <conditionalFormatting sqref="B45">
    <cfRule type="expression" dxfId="3" priority="2">
      <formula>MOD(ROW(),2)=0</formula>
    </cfRule>
  </conditionalFormatting>
  <pageMargins left="0.19685039370078741" right="0" top="0.19685039370078741" bottom="0.19685039370078741" header="0.31496062992125984" footer="0.31496062992125984"/>
  <pageSetup paperSize="9" orientation="portrait" r:id="rId1"/>
  <ignoredErrors>
    <ignoredError sqref="C45:C48 B4 C11 C3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4"/>
  <dimension ref="A1:H67"/>
  <sheetViews>
    <sheetView zoomScaleNormal="100" workbookViewId="0">
      <selection activeCell="F5" sqref="F5"/>
    </sheetView>
  </sheetViews>
  <sheetFormatPr defaultRowHeight="15"/>
  <cols>
    <col min="1" max="1" width="35.140625" customWidth="1"/>
    <col min="2" max="3" width="38.28515625" style="5" bestFit="1" customWidth="1"/>
    <col min="6" max="6" width="10.42578125" customWidth="1"/>
  </cols>
  <sheetData>
    <row r="1" spans="1:8">
      <c r="A1" s="9" t="str">
        <f>IF(LEFT(TEXT(1000,".0#"),1)=".","Português","English")</f>
        <v>Português</v>
      </c>
      <c r="E1" s="1"/>
    </row>
    <row r="2" spans="1:8" ht="15.75">
      <c r="A2" t="str">
        <f>IF($A$1="English",C2,B2)</f>
        <v xml:space="preserve">Composição acionária  - </v>
      </c>
      <c r="B2" s="6" t="s">
        <v>45</v>
      </c>
      <c r="C2" s="6" t="s">
        <v>23</v>
      </c>
    </row>
    <row r="3" spans="1:8" s="1" customFormat="1" ht="15.75">
      <c r="A3" s="1" t="str">
        <f>IF($A$1="English",C3,B3)</f>
        <v># ações</v>
      </c>
      <c r="B3" s="6" t="s">
        <v>36</v>
      </c>
      <c r="C3" s="6" t="s">
        <v>21</v>
      </c>
      <c r="H3" s="43"/>
    </row>
    <row r="4" spans="1:8" ht="15.75">
      <c r="A4" s="1" t="str">
        <f>IF($A$1="English",C4,B4)</f>
        <v>CAPITAL TOTAL</v>
      </c>
      <c r="B4" s="6" t="s">
        <v>24</v>
      </c>
      <c r="C4" s="6" t="s">
        <v>12</v>
      </c>
    </row>
    <row r="5" spans="1:8" ht="15.75">
      <c r="A5" s="1" t="str">
        <f t="shared" ref="A5:A67" si="0">IF($A$1="English",C5,B5)</f>
        <v>Grupo de controle</v>
      </c>
      <c r="B5" s="3" t="s">
        <v>25</v>
      </c>
      <c r="C5" t="s">
        <v>22</v>
      </c>
      <c r="F5" t="str">
        <f>LEFT(TEXT(1000,".0"),1)</f>
        <v>.</v>
      </c>
    </row>
    <row r="6" spans="1:8" ht="15.75">
      <c r="A6" s="1" t="str">
        <f t="shared" si="0"/>
        <v xml:space="preserve">  Governo Federal</v>
      </c>
      <c r="B6" s="3" t="s">
        <v>26</v>
      </c>
      <c r="C6" s="3" t="s">
        <v>2</v>
      </c>
    </row>
    <row r="7" spans="1:8" ht="15.75">
      <c r="A7" s="1" t="str">
        <f t="shared" si="0"/>
        <v xml:space="preserve">  BNDESPar</v>
      </c>
      <c r="B7" s="3" t="s">
        <v>3</v>
      </c>
      <c r="C7" s="3" t="s">
        <v>3</v>
      </c>
    </row>
    <row r="8" spans="1:8" ht="15.75">
      <c r="A8" s="1" t="str">
        <f t="shared" si="0"/>
        <v xml:space="preserve">  BNDES</v>
      </c>
      <c r="B8" s="3" t="s">
        <v>4</v>
      </c>
      <c r="C8" s="3" t="s">
        <v>4</v>
      </c>
    </row>
    <row r="9" spans="1:8" ht="15.75">
      <c r="A9" s="1" t="str">
        <f t="shared" si="0"/>
        <v xml:space="preserve">  Fundo de Participação Social - FPS</v>
      </c>
      <c r="B9" s="3" t="s">
        <v>5</v>
      </c>
      <c r="C9" s="3" t="s">
        <v>5</v>
      </c>
    </row>
    <row r="10" spans="1:8" ht="15.75">
      <c r="A10" s="1" t="str">
        <f t="shared" si="0"/>
        <v xml:space="preserve">  Caixa Econômica Federal - CEF</v>
      </c>
      <c r="B10" s="3" t="s">
        <v>20</v>
      </c>
      <c r="C10" s="3" t="s">
        <v>20</v>
      </c>
    </row>
    <row r="11" spans="1:8" ht="15.75">
      <c r="A11" s="1" t="str">
        <f t="shared" si="0"/>
        <v>Investidores não-brasileiros *</v>
      </c>
      <c r="B11" s="3" t="s">
        <v>34</v>
      </c>
      <c r="C11" s="3" t="s">
        <v>14</v>
      </c>
    </row>
    <row r="12" spans="1:8" ht="15.75">
      <c r="A12" s="1" t="str">
        <f t="shared" si="0"/>
        <v xml:space="preserve">  NYSE - ADRs</v>
      </c>
      <c r="B12" s="3" t="s">
        <v>1</v>
      </c>
      <c r="C12" s="3" t="s">
        <v>1</v>
      </c>
    </row>
    <row r="13" spans="1:8" ht="15.75">
      <c r="A13" s="1" t="str">
        <f t="shared" si="0"/>
        <v xml:space="preserve">  B3</v>
      </c>
      <c r="B13" s="3" t="s">
        <v>6</v>
      </c>
      <c r="C13" s="3" t="s">
        <v>6</v>
      </c>
    </row>
    <row r="14" spans="1:8" ht="15.75">
      <c r="A14" s="1" t="str">
        <f t="shared" si="0"/>
        <v>Investidores brasileiros *</v>
      </c>
      <c r="B14" s="3" t="s">
        <v>33</v>
      </c>
      <c r="C14" s="3" t="s">
        <v>15</v>
      </c>
    </row>
    <row r="15" spans="1:8" ht="15.75">
      <c r="A15" s="1" t="str">
        <f t="shared" si="0"/>
        <v xml:space="preserve">  Investidores institucionais</v>
      </c>
      <c r="B15" s="7" t="s">
        <v>27</v>
      </c>
      <c r="C15" s="7" t="s">
        <v>11</v>
      </c>
    </row>
    <row r="16" spans="1:8" ht="15.75">
      <c r="A16" s="1" t="str">
        <f t="shared" si="0"/>
        <v xml:space="preserve">  Varejo</v>
      </c>
      <c r="B16" s="4" t="s">
        <v>28</v>
      </c>
      <c r="C16" s="4" t="s">
        <v>7</v>
      </c>
    </row>
    <row r="17" spans="1:3" ht="15.75">
      <c r="A17" s="1" t="str">
        <f t="shared" si="0"/>
        <v xml:space="preserve">    Fundos FMP-FGTS/FIA</v>
      </c>
      <c r="B17" s="8" t="s">
        <v>43</v>
      </c>
      <c r="C17" s="45" t="s">
        <v>44</v>
      </c>
    </row>
    <row r="18" spans="1:3" ht="15.75">
      <c r="A18" s="1" t="str">
        <f t="shared" si="0"/>
        <v xml:space="preserve">    Varejo em geral</v>
      </c>
      <c r="B18" s="3" t="s">
        <v>29</v>
      </c>
      <c r="C18" s="1" t="s">
        <v>8</v>
      </c>
    </row>
    <row r="19" spans="1:3" s="1" customFormat="1" ht="15.75">
      <c r="A19" s="1" t="str">
        <f t="shared" si="0"/>
        <v>Total outstanding **</v>
      </c>
      <c r="B19" s="3" t="s">
        <v>19</v>
      </c>
      <c r="C19" s="3" t="s">
        <v>19</v>
      </c>
    </row>
    <row r="20" spans="1:3" ht="15.75">
      <c r="A20" s="1" t="str">
        <f t="shared" si="0"/>
        <v>Ações em tesouraria</v>
      </c>
      <c r="B20" s="3" t="s">
        <v>32</v>
      </c>
      <c r="C20" s="3" t="s">
        <v>9</v>
      </c>
    </row>
    <row r="21" spans="1:3" ht="15.75">
      <c r="A21" s="1" t="str">
        <f t="shared" si="0"/>
        <v>Total</v>
      </c>
      <c r="B21" s="3" t="s">
        <v>10</v>
      </c>
      <c r="C21" s="3" t="s">
        <v>10</v>
      </c>
    </row>
    <row r="22" spans="1:3" ht="15.75">
      <c r="A22" s="1" t="str">
        <f t="shared" si="0"/>
        <v>* Free float</v>
      </c>
      <c r="B22" s="3" t="s">
        <v>13</v>
      </c>
      <c r="C22" s="3" t="s">
        <v>13</v>
      </c>
    </row>
    <row r="23" spans="1:3" ht="15.75">
      <c r="A23" s="1"/>
      <c r="B23" s="3"/>
      <c r="C23" s="3"/>
    </row>
    <row r="24" spans="1:3" ht="15.75">
      <c r="A24" s="1" t="str">
        <f t="shared" si="0"/>
        <v>AÇÕES ORDINÁRIAS (PETR3, PBR-ADR)</v>
      </c>
      <c r="B24" s="3" t="s">
        <v>30</v>
      </c>
      <c r="C24" s="3" t="s">
        <v>16</v>
      </c>
    </row>
    <row r="25" spans="1:3" ht="15.75">
      <c r="A25" s="1" t="str">
        <f t="shared" si="0"/>
        <v>Grupo de controle</v>
      </c>
      <c r="B25" s="3" t="s">
        <v>25</v>
      </c>
      <c r="C25" s="3" t="s">
        <v>22</v>
      </c>
    </row>
    <row r="26" spans="1:3" ht="15.75">
      <c r="A26" s="1" t="str">
        <f t="shared" si="0"/>
        <v xml:space="preserve">  Governo Federal</v>
      </c>
      <c r="B26" s="3" t="s">
        <v>26</v>
      </c>
      <c r="C26" s="3" t="s">
        <v>2</v>
      </c>
    </row>
    <row r="27" spans="1:3" ht="15.75">
      <c r="A27" s="1" t="str">
        <f t="shared" si="0"/>
        <v xml:space="preserve">  BNDESPar</v>
      </c>
      <c r="B27" s="3" t="s">
        <v>3</v>
      </c>
      <c r="C27" s="3" t="s">
        <v>3</v>
      </c>
    </row>
    <row r="28" spans="1:3" ht="15.75">
      <c r="A28" s="1" t="str">
        <f t="shared" si="0"/>
        <v xml:space="preserve">  BNDES</v>
      </c>
      <c r="B28" s="3" t="s">
        <v>4</v>
      </c>
      <c r="C28" s="7" t="s">
        <v>4</v>
      </c>
    </row>
    <row r="29" spans="1:3" s="1" customFormat="1" ht="15.75">
      <c r="A29" s="1" t="str">
        <f t="shared" si="0"/>
        <v xml:space="preserve">  Fundo de Participação Social - FPS</v>
      </c>
      <c r="B29" s="3" t="s">
        <v>5</v>
      </c>
      <c r="C29" s="7" t="s">
        <v>5</v>
      </c>
    </row>
    <row r="30" spans="1:3" ht="15.75">
      <c r="A30" s="1" t="str">
        <f t="shared" si="0"/>
        <v xml:space="preserve">  Caixa Econômica Federal - CEF</v>
      </c>
      <c r="B30" s="3" t="s">
        <v>20</v>
      </c>
      <c r="C30" s="7" t="s">
        <v>20</v>
      </c>
    </row>
    <row r="31" spans="1:3" ht="15.75">
      <c r="A31" s="1" t="str">
        <f t="shared" si="0"/>
        <v>Investidores não-brasileiros *</v>
      </c>
      <c r="B31" s="3" t="s">
        <v>34</v>
      </c>
      <c r="C31" s="7" t="s">
        <v>14</v>
      </c>
    </row>
    <row r="32" spans="1:3" ht="15.75">
      <c r="A32" s="1" t="str">
        <f t="shared" si="0"/>
        <v xml:space="preserve">  NYSE - ADRs</v>
      </c>
      <c r="B32" s="3" t="s">
        <v>1</v>
      </c>
      <c r="C32" s="7" t="s">
        <v>1</v>
      </c>
    </row>
    <row r="33" spans="1:3" ht="15.75">
      <c r="A33" s="1" t="str">
        <f t="shared" si="0"/>
        <v xml:space="preserve">  B3</v>
      </c>
      <c r="B33" s="3" t="s">
        <v>6</v>
      </c>
      <c r="C33" s="7" t="s">
        <v>6</v>
      </c>
    </row>
    <row r="34" spans="1:3" ht="15.75">
      <c r="A34" s="1" t="str">
        <f t="shared" si="0"/>
        <v>Investidores brasileiros *</v>
      </c>
      <c r="B34" s="3" t="s">
        <v>33</v>
      </c>
      <c r="C34" s="7" t="s">
        <v>15</v>
      </c>
    </row>
    <row r="35" spans="1:3" ht="15.75">
      <c r="A35" s="1" t="str">
        <f t="shared" si="0"/>
        <v xml:space="preserve">  Investidores institucionais</v>
      </c>
      <c r="B35" s="7" t="s">
        <v>27</v>
      </c>
      <c r="C35" s="7" t="s">
        <v>11</v>
      </c>
    </row>
    <row r="36" spans="1:3" ht="15.75">
      <c r="A36" s="1" t="str">
        <f t="shared" si="0"/>
        <v xml:space="preserve">  Varejo</v>
      </c>
      <c r="B36" s="4" t="s">
        <v>28</v>
      </c>
      <c r="C36" s="7" t="s">
        <v>7</v>
      </c>
    </row>
    <row r="37" spans="1:3" ht="15.75">
      <c r="A37" s="1" t="str">
        <f t="shared" si="0"/>
        <v xml:space="preserve">    Fundos FMP-FGTS/FIA</v>
      </c>
      <c r="B37" s="8" t="s">
        <v>43</v>
      </c>
      <c r="C37" s="45" t="s">
        <v>44</v>
      </c>
    </row>
    <row r="38" spans="1:3" ht="15.75">
      <c r="A38" s="1" t="str">
        <f t="shared" si="0"/>
        <v xml:space="preserve">    Varejo em geral</v>
      </c>
      <c r="B38" s="3" t="s">
        <v>29</v>
      </c>
      <c r="C38" s="7" t="s">
        <v>8</v>
      </c>
    </row>
    <row r="39" spans="1:3" ht="15.75">
      <c r="A39" s="1" t="str">
        <f t="shared" si="0"/>
        <v>Total outstanding **</v>
      </c>
      <c r="B39" s="3" t="s">
        <v>19</v>
      </c>
      <c r="C39" s="7" t="s">
        <v>19</v>
      </c>
    </row>
    <row r="40" spans="1:3" ht="15.75">
      <c r="A40" s="1" t="str">
        <f t="shared" si="0"/>
        <v>Ações em tesouraria</v>
      </c>
      <c r="B40" s="3" t="s">
        <v>32</v>
      </c>
      <c r="C40" s="7" t="s">
        <v>9</v>
      </c>
    </row>
    <row r="41" spans="1:3" ht="15.75">
      <c r="A41" s="1" t="str">
        <f t="shared" si="0"/>
        <v>Total</v>
      </c>
      <c r="B41" s="7" t="s">
        <v>10</v>
      </c>
      <c r="C41" s="7" t="s">
        <v>10</v>
      </c>
    </row>
    <row r="42" spans="1:3" ht="15.75">
      <c r="A42" s="1" t="str">
        <f t="shared" si="0"/>
        <v>* Free float</v>
      </c>
      <c r="B42" s="5" t="s">
        <v>13</v>
      </c>
      <c r="C42" s="7" t="s">
        <v>13</v>
      </c>
    </row>
    <row r="43" spans="1:3" ht="15.75">
      <c r="A43" s="1"/>
      <c r="C43" s="7"/>
    </row>
    <row r="44" spans="1:3" ht="15.75">
      <c r="A44" s="1" t="str">
        <f t="shared" si="0"/>
        <v>AÇÕES PREFERENCIAIS (PETR4, PBR/A-ADR)</v>
      </c>
      <c r="B44" s="5" t="s">
        <v>35</v>
      </c>
      <c r="C44" s="7" t="s">
        <v>17</v>
      </c>
    </row>
    <row r="45" spans="1:3" ht="15.75">
      <c r="A45" s="1" t="str">
        <f t="shared" si="0"/>
        <v>Grupo de controle</v>
      </c>
      <c r="B45" s="3" t="s">
        <v>25</v>
      </c>
      <c r="C45" s="7" t="s">
        <v>22</v>
      </c>
    </row>
    <row r="46" spans="1:3" ht="15.75">
      <c r="A46" s="1" t="str">
        <f t="shared" si="0"/>
        <v xml:space="preserve">  Governo Federal</v>
      </c>
      <c r="B46" s="3" t="s">
        <v>26</v>
      </c>
      <c r="C46" s="7" t="s">
        <v>2</v>
      </c>
    </row>
    <row r="47" spans="1:3" ht="15.75">
      <c r="A47" s="1" t="str">
        <f t="shared" si="0"/>
        <v xml:space="preserve">  BNDESPar</v>
      </c>
      <c r="B47" s="3" t="s">
        <v>3</v>
      </c>
      <c r="C47" s="7" t="s">
        <v>3</v>
      </c>
    </row>
    <row r="48" spans="1:3" ht="15.75">
      <c r="A48" s="1" t="str">
        <f t="shared" si="0"/>
        <v xml:space="preserve">  BNDES</v>
      </c>
      <c r="B48" s="3" t="s">
        <v>4</v>
      </c>
      <c r="C48" s="7" t="s">
        <v>4</v>
      </c>
    </row>
    <row r="49" spans="1:3" ht="15.75">
      <c r="A49" s="1" t="str">
        <f t="shared" si="0"/>
        <v xml:space="preserve">  Fundo de Participação Social - FPS</v>
      </c>
      <c r="B49" s="3" t="s">
        <v>5</v>
      </c>
      <c r="C49" s="7" t="s">
        <v>5</v>
      </c>
    </row>
    <row r="50" spans="1:3" ht="15.75">
      <c r="A50" s="1" t="str">
        <f t="shared" si="0"/>
        <v xml:space="preserve">  Caixa Econômica Federal - CEF</v>
      </c>
      <c r="B50" s="3" t="s">
        <v>20</v>
      </c>
      <c r="C50" s="7" t="s">
        <v>20</v>
      </c>
    </row>
    <row r="51" spans="1:3" ht="15.75">
      <c r="A51" s="1" t="str">
        <f t="shared" si="0"/>
        <v>Investidores não-brasileiros *</v>
      </c>
      <c r="B51" s="3" t="s">
        <v>34</v>
      </c>
      <c r="C51" s="7" t="s">
        <v>14</v>
      </c>
    </row>
    <row r="52" spans="1:3" ht="15.75">
      <c r="A52" s="1" t="str">
        <f t="shared" si="0"/>
        <v xml:space="preserve">  NYSE - ADRs</v>
      </c>
      <c r="B52" s="3" t="s">
        <v>1</v>
      </c>
      <c r="C52" s="7" t="s">
        <v>1</v>
      </c>
    </row>
    <row r="53" spans="1:3" ht="15.75">
      <c r="A53" s="1" t="str">
        <f t="shared" si="0"/>
        <v xml:space="preserve">  B3</v>
      </c>
      <c r="B53" s="3" t="s">
        <v>6</v>
      </c>
      <c r="C53" s="7" t="s">
        <v>6</v>
      </c>
    </row>
    <row r="54" spans="1:3" ht="15.75">
      <c r="A54" s="1" t="str">
        <f t="shared" si="0"/>
        <v>Investidores brasileiros *</v>
      </c>
      <c r="B54" s="3" t="s">
        <v>33</v>
      </c>
      <c r="C54" s="7" t="s">
        <v>15</v>
      </c>
    </row>
    <row r="55" spans="1:3" ht="15.75">
      <c r="A55" s="1" t="str">
        <f t="shared" si="0"/>
        <v xml:space="preserve">  Investidores institucionais</v>
      </c>
      <c r="B55" s="7" t="s">
        <v>27</v>
      </c>
      <c r="C55" s="7" t="s">
        <v>11</v>
      </c>
    </row>
    <row r="56" spans="1:3" ht="15.75">
      <c r="A56" s="1" t="str">
        <f t="shared" si="0"/>
        <v xml:space="preserve">  Varejo</v>
      </c>
      <c r="B56" s="4" t="s">
        <v>28</v>
      </c>
      <c r="C56" s="7" t="s">
        <v>7</v>
      </c>
    </row>
    <row r="57" spans="1:3" ht="15.75">
      <c r="A57" s="1" t="str">
        <f t="shared" si="0"/>
        <v xml:space="preserve">    Fundos FMP-FGTS/FIA</v>
      </c>
      <c r="B57" s="8" t="s">
        <v>43</v>
      </c>
      <c r="C57" s="45" t="s">
        <v>44</v>
      </c>
    </row>
    <row r="58" spans="1:3" ht="15.75">
      <c r="A58" s="1" t="str">
        <f t="shared" si="0"/>
        <v xml:space="preserve">    Varejo em geral</v>
      </c>
      <c r="B58" s="3" t="s">
        <v>29</v>
      </c>
      <c r="C58" s="7" t="s">
        <v>8</v>
      </c>
    </row>
    <row r="59" spans="1:3" ht="15.75">
      <c r="A59" s="1" t="str">
        <f t="shared" si="0"/>
        <v>Total outstanding **</v>
      </c>
      <c r="B59" s="3" t="s">
        <v>19</v>
      </c>
      <c r="C59" s="7" t="s">
        <v>19</v>
      </c>
    </row>
    <row r="60" spans="1:3" ht="15.75">
      <c r="A60" s="1" t="str">
        <f t="shared" si="0"/>
        <v>Ações em tesouraria</v>
      </c>
      <c r="B60" s="3" t="s">
        <v>32</v>
      </c>
      <c r="C60" s="7" t="s">
        <v>9</v>
      </c>
    </row>
    <row r="61" spans="1:3" ht="15.75">
      <c r="A61" s="1" t="str">
        <f t="shared" si="0"/>
        <v>Total</v>
      </c>
      <c r="B61" s="5" t="s">
        <v>10</v>
      </c>
      <c r="C61" s="7" t="s">
        <v>10</v>
      </c>
    </row>
    <row r="62" spans="1:3" ht="15.75">
      <c r="A62" s="1" t="str">
        <f t="shared" si="0"/>
        <v>* Free float</v>
      </c>
      <c r="B62" s="5" t="s">
        <v>13</v>
      </c>
      <c r="C62" s="7" t="s">
        <v>13</v>
      </c>
    </row>
    <row r="63" spans="1:3" ht="15.75">
      <c r="A63" s="1" t="str">
        <f t="shared" si="0"/>
        <v>** Sem as ações em tesouraria</v>
      </c>
      <c r="B63" s="5" t="s">
        <v>31</v>
      </c>
      <c r="C63" s="7" t="s">
        <v>18</v>
      </c>
    </row>
    <row r="64" spans="1:3">
      <c r="A64" s="1"/>
    </row>
    <row r="65" spans="1:3" ht="27">
      <c r="A65" s="14" t="str">
        <f t="shared" si="0"/>
        <v>Grupo de
controle</v>
      </c>
      <c r="B65" s="14" t="s">
        <v>37</v>
      </c>
      <c r="C65" s="14" t="s">
        <v>38</v>
      </c>
    </row>
    <row r="66" spans="1:3" ht="27">
      <c r="A66" s="14" t="str">
        <f t="shared" si="0"/>
        <v>Brazilian
investors</v>
      </c>
      <c r="B66" s="38" t="s">
        <v>39</v>
      </c>
      <c r="C66" s="38" t="s">
        <v>40</v>
      </c>
    </row>
    <row r="67" spans="1:3" ht="27">
      <c r="A67" s="14" t="str">
        <f t="shared" si="0"/>
        <v>Non-Brazilian
investors</v>
      </c>
      <c r="B67" s="38" t="s">
        <v>41</v>
      </c>
      <c r="C67" s="38" t="s">
        <v>42</v>
      </c>
    </row>
  </sheetData>
  <conditionalFormatting sqref="B65">
    <cfRule type="expression" dxfId="2" priority="3">
      <formula>MOD(ROW(),2)=0</formula>
    </cfRule>
  </conditionalFormatting>
  <conditionalFormatting sqref="C65">
    <cfRule type="expression" dxfId="1" priority="2">
      <formula>MOD(ROW(),2)=0</formula>
    </cfRule>
  </conditionalFormatting>
  <conditionalFormatting sqref="A65:A67">
    <cfRule type="expression" dxfId="0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Capital_Social</vt:lpstr>
      <vt:lpstr>Titulos</vt:lpstr>
      <vt:lpstr>Capital_Social!Area_de_impressao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Edilson Portella de Carvalho</dc:creator>
  <cp:lastModifiedBy>Fabio Luis Soares Xavier</cp:lastModifiedBy>
  <cp:lastPrinted>2021-03-06T02:41:14Z</cp:lastPrinted>
  <dcterms:created xsi:type="dcterms:W3CDTF">2017-01-05T13:21:46Z</dcterms:created>
  <dcterms:modified xsi:type="dcterms:W3CDTF">2021-05-09T13:47:35Z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61996e-cafd-4c9a-8a94-2dc1b82131ae_Enabled">
    <vt:lpwstr>true</vt:lpwstr>
  </property>
  <property fmtid="{D5CDD505-2E9C-101B-9397-08002B2CF9AE}" pid="3" name="MSIP_Label_8e61996e-cafd-4c9a-8a94-2dc1b82131ae_SetDate">
    <vt:lpwstr>2020-10-07T22:25:21Z</vt:lpwstr>
  </property>
  <property fmtid="{D5CDD505-2E9C-101B-9397-08002B2CF9AE}" pid="4" name="MSIP_Label_8e61996e-cafd-4c9a-8a94-2dc1b82131ae_Method">
    <vt:lpwstr>Standard</vt:lpwstr>
  </property>
  <property fmtid="{D5CDD505-2E9C-101B-9397-08002B2CF9AE}" pid="5" name="MSIP_Label_8e61996e-cafd-4c9a-8a94-2dc1b82131ae_Name">
    <vt:lpwstr>NP-1</vt:lpwstr>
  </property>
  <property fmtid="{D5CDD505-2E9C-101B-9397-08002B2CF9AE}" pid="6" name="MSIP_Label_8e61996e-cafd-4c9a-8a94-2dc1b82131ae_SiteId">
    <vt:lpwstr>5b6f6241-9a57-4be4-8e50-1dfa72e79a57</vt:lpwstr>
  </property>
  <property fmtid="{D5CDD505-2E9C-101B-9397-08002B2CF9AE}" pid="7" name="MSIP_Label_8e61996e-cafd-4c9a-8a94-2dc1b82131ae_ActionId">
    <vt:lpwstr>7490cb26-8777-45cf-8408-47ec8f311f45</vt:lpwstr>
  </property>
  <property fmtid="{D5CDD505-2E9C-101B-9397-08002B2CF9AE}" pid="8" name="MSIP_Label_8e61996e-cafd-4c9a-8a94-2dc1b82131ae_ContentBits">
    <vt:lpwstr>0</vt:lpwstr>
  </property>
</Properties>
</file>