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4/12_2024/"/>
    </mc:Choice>
  </mc:AlternateContent>
  <xr:revisionPtr revIDLastSave="72" documentId="8_{21B505A5-3813-4EB6-B91F-5161B5688F47}" xr6:coauthVersionLast="47" xr6:coauthVersionMax="47" xr10:uidLastSave="{EABA1262-17E6-4F17-A4D8-93F596A81886}"/>
  <bookViews>
    <workbookView xWindow="28680" yWindow="-120" windowWidth="20730" windowHeight="11040" xr2:uid="{00000000-000D-0000-FFFF-FFFF00000000}"/>
  </bookViews>
  <sheets>
    <sheet name="Capital_Social" sheetId="1" r:id="rId1"/>
    <sheet name="Titulos" sheetId="5" r:id="rId2"/>
  </sheets>
  <definedNames>
    <definedName name="_xlnm.Print_Area" localSheetId="0">Capital_Social!$A$1:$D$52</definedName>
    <definedName name="dadosgrafico">#REF!</definedName>
    <definedName name="grafico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B2" i="1"/>
  <c r="A1" i="1"/>
  <c r="D3" i="1"/>
  <c r="A52" i="1"/>
  <c r="A36" i="1"/>
  <c r="A20" i="1"/>
  <c r="A2" i="1"/>
  <c r="F5" i="5" l="1"/>
  <c r="A1" i="5" l="1"/>
  <c r="A3" i="5" l="1"/>
  <c r="A67" i="5"/>
  <c r="A66" i="5"/>
  <c r="A65" i="5"/>
  <c r="A42" i="5"/>
  <c r="A44" i="5"/>
  <c r="D37" i="1" s="1"/>
  <c r="A56" i="5"/>
  <c r="A49" i="5"/>
  <c r="A61" i="5"/>
  <c r="A46" i="5"/>
  <c r="A50" i="5"/>
  <c r="A54" i="5"/>
  <c r="A58" i="5"/>
  <c r="A62" i="5"/>
  <c r="A47" i="5"/>
  <c r="A51" i="5"/>
  <c r="A55" i="5"/>
  <c r="A59" i="5"/>
  <c r="A63" i="5"/>
  <c r="A48" i="5"/>
  <c r="A39" i="1" s="1"/>
  <c r="A52" i="5"/>
  <c r="A41" i="1" s="1"/>
  <c r="A60" i="5"/>
  <c r="A29" i="5"/>
  <c r="A45" i="5"/>
  <c r="A53" i="5"/>
  <c r="A42" i="1" s="1"/>
  <c r="A57" i="5"/>
  <c r="A16" i="5"/>
  <c r="A5" i="5"/>
  <c r="A40" i="5"/>
  <c r="A41" i="5"/>
  <c r="A38" i="5"/>
  <c r="A39" i="5"/>
  <c r="A31" i="5"/>
  <c r="A25" i="5"/>
  <c r="A12" i="5"/>
  <c r="A19" i="5"/>
  <c r="A36" i="5"/>
  <c r="A30" i="5"/>
  <c r="A4" i="5"/>
  <c r="A7" i="5"/>
  <c r="A34" i="5"/>
  <c r="A27" i="5"/>
  <c r="A22" i="5"/>
  <c r="A17" i="5"/>
  <c r="A8" i="5"/>
  <c r="A35" i="5"/>
  <c r="A18" i="5"/>
  <c r="A15" i="5"/>
  <c r="A32" i="5"/>
  <c r="A26" i="5"/>
  <c r="A21" i="5"/>
  <c r="A11" i="5"/>
  <c r="A37" i="5"/>
  <c r="A33" i="5"/>
  <c r="A28" i="5"/>
  <c r="A24" i="5"/>
  <c r="A20" i="5"/>
  <c r="A14" i="5"/>
  <c r="A10" i="5"/>
  <c r="A6" i="5"/>
  <c r="A2" i="5"/>
  <c r="A13" i="5"/>
  <c r="A9" i="5"/>
  <c r="A5" i="1" l="1"/>
  <c r="A25" i="1"/>
  <c r="A18" i="1"/>
  <c r="A8" i="1"/>
  <c r="A24" i="1"/>
  <c r="D21" i="1"/>
  <c r="A6" i="1"/>
</calcChain>
</file>

<file path=xl/sharedStrings.xml><?xml version="1.0" encoding="utf-8"?>
<sst xmlns="http://schemas.openxmlformats.org/spreadsheetml/2006/main" count="165" uniqueCount="48">
  <si>
    <t>%</t>
  </si>
  <si>
    <t xml:space="preserve">  NYSE - ADRs</t>
  </si>
  <si>
    <t xml:space="preserve">  Federal Government</t>
  </si>
  <si>
    <t xml:space="preserve">  BNDESPar</t>
  </si>
  <si>
    <t xml:space="preserve">  BNDES</t>
  </si>
  <si>
    <t xml:space="preserve">  Fundo de Participação Social - FPS</t>
  </si>
  <si>
    <t xml:space="preserve">  B3</t>
  </si>
  <si>
    <t xml:space="preserve">  Retail</t>
  </si>
  <si>
    <t xml:space="preserve">    General retail</t>
  </si>
  <si>
    <t>Shares in treasury</t>
  </si>
  <si>
    <t>Total</t>
  </si>
  <si>
    <t xml:space="preserve">  Institutional investors</t>
  </si>
  <si>
    <t>TOTAL CAPITAL</t>
  </si>
  <si>
    <t>* Free float</t>
  </si>
  <si>
    <t>Non-Brazilian investors *</t>
  </si>
  <si>
    <t>Brazilian investors *</t>
  </si>
  <si>
    <t>COMMON SHARES (PETR3, PBR-ADR)</t>
  </si>
  <si>
    <t>PREFERRED SHARES (PETR4, PBR/A-ADR)</t>
  </si>
  <si>
    <t>** without  shares in treasury</t>
  </si>
  <si>
    <t>Total outstanding **</t>
  </si>
  <si>
    <t xml:space="preserve">  Caixa Econômica Federal - CEF</t>
  </si>
  <si>
    <t># Shares</t>
  </si>
  <si>
    <t>Controlling group</t>
  </si>
  <si>
    <t>CAPITAL TOTAL</t>
  </si>
  <si>
    <t>Grupo de controle</t>
  </si>
  <si>
    <t xml:space="preserve">  Governo Federal</t>
  </si>
  <si>
    <t xml:space="preserve">  Investidores institucionais</t>
  </si>
  <si>
    <t xml:space="preserve">  Varejo</t>
  </si>
  <si>
    <t xml:space="preserve">    Varejo em geral</t>
  </si>
  <si>
    <t>AÇÕES ORDINÁRIAS (PETR3, PBR-ADR)</t>
  </si>
  <si>
    <t>** Sem as ações em tesouraria</t>
  </si>
  <si>
    <t>Ações em tesouraria</t>
  </si>
  <si>
    <t>Investidores brasileiros *</t>
  </si>
  <si>
    <t>Investidores não-brasileiros *</t>
  </si>
  <si>
    <t>AÇÕES PREFERENCIAIS (PETR4, PBR/A-ADR)</t>
  </si>
  <si>
    <t># ações</t>
  </si>
  <si>
    <t>Grupo de
controle</t>
  </si>
  <si>
    <t>Controlling
group</t>
  </si>
  <si>
    <t>Brazilian
investors</t>
  </si>
  <si>
    <t>Investidores
brasileiros</t>
  </si>
  <si>
    <t>Non-Brazilian
investors</t>
  </si>
  <si>
    <t>Investidores
não-brasileiros</t>
  </si>
  <si>
    <t xml:space="preserve">    Fundos FMP-FGTS/FIA</t>
  </si>
  <si>
    <t xml:space="preserve">    FMP-FGTS/FIA funds</t>
  </si>
  <si>
    <t xml:space="preserve">Composição acionária  - </t>
  </si>
  <si>
    <t xml:space="preserve"> </t>
  </si>
  <si>
    <t>Shareholding Structure   -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</si>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</sst>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Cr$&quot;\ #,##0.00_);[Red]\(&quot;Cr$&quot;\ #,##0.00\)"/>
    <numFmt numFmtId="165" formatCode="0.0%"/>
    <numFmt numFmtId="166" formatCode="mmmm\ yyyy;@"/>
    <numFmt numFmtId="167" formatCode=".0#"/>
    <numFmt numFmtId="168" formatCode="0.000"/>
    <numFmt numFmtId="169" formatCode="_-* #,##0_-;\-* #,##0_-;_-* &quot;-&quot;??_-;_-@_-"/>
    <numFmt numFmtId="170" formatCode="_-* #,##0.0000_-;\-* #,##0.0000_-;_-* &quot;-&quot;??_-;_-@_-"/>
    <numFmt numFmtId="171" formatCode="0E+00"/>
    <numFmt numFmtId="172" formatCode="0.0000"/>
    <numFmt numFmtId="173" formatCode="0.000000"/>
    <numFmt numFmtId="174" formatCode="_(* #,##0.0000_);_(* \(#,##0.0000\);_(* &quot;-&quot;??_);_(@_)"/>
    <numFmt numFmtId="175" formatCode="#,##0.00000"/>
    <numFmt numFmtId="176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8542"/>
      <name val="Trebuchet MS"/>
      <family val="2"/>
    </font>
    <font>
      <sz val="11"/>
      <color theme="1"/>
      <name val="Petrobras Sans"/>
      <family val="2"/>
    </font>
    <font>
      <b/>
      <sz val="9"/>
      <color theme="0"/>
      <name val="Petrobras Sans"/>
      <family val="2"/>
    </font>
    <font>
      <b/>
      <sz val="8"/>
      <color theme="0"/>
      <name val="Petrobras Sans"/>
      <family val="2"/>
    </font>
    <font>
      <sz val="9"/>
      <color theme="1"/>
      <name val="Petrobras Sans"/>
      <family val="2"/>
    </font>
    <font>
      <b/>
      <sz val="11"/>
      <color theme="1"/>
      <name val="Petrobras Sans"/>
      <family val="2"/>
    </font>
    <font>
      <sz val="8"/>
      <color rgb="FF000000"/>
      <name val="Petrobras Sans"/>
      <family val="2"/>
    </font>
    <font>
      <b/>
      <sz val="8"/>
      <color rgb="FF000000"/>
      <name val="Petrobras Sans"/>
      <family val="2"/>
    </font>
    <font>
      <sz val="12"/>
      <color theme="1"/>
      <name val="Petrobras Sans"/>
      <family val="2"/>
    </font>
    <font>
      <b/>
      <sz val="11"/>
      <color theme="0"/>
      <name val="Petrobras Sans"/>
      <family val="2"/>
    </font>
    <font>
      <sz val="8"/>
      <color theme="1"/>
      <name val="Petrobras Sans"/>
      <family val="2"/>
    </font>
    <font>
      <sz val="10"/>
      <color theme="1"/>
      <name val="Petrobras Sans"/>
      <family val="2"/>
    </font>
    <font>
      <b/>
      <sz val="8"/>
      <color theme="1"/>
      <name val="Petrobras Sans"/>
      <family val="2"/>
    </font>
    <font>
      <sz val="8"/>
      <color rgb="FF006298"/>
      <name val="Trebuchet MS"/>
      <family val="2"/>
    </font>
    <font>
      <b/>
      <sz val="9"/>
      <color theme="0" tint="-0.499984740745262"/>
      <name val="Petrobras Sans"/>
      <family val="2"/>
    </font>
    <font>
      <sz val="8"/>
      <name val="Petrobras Sans"/>
      <family val="2"/>
    </font>
    <font>
      <b/>
      <sz val="8"/>
      <name val="Petrobras Sans"/>
      <family val="2"/>
    </font>
    <font>
      <b/>
      <sz val="16"/>
      <color rgb="FF008542"/>
      <name val="Petrobras Sans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5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85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3" fillId="2" borderId="0" applyNumberFormat="0" applyBorder="0" applyAlignment="0" applyProtection="0"/>
    <xf numFmtId="0" fontId="8" fillId="22" borderId="1" applyNumberFormat="0" applyAlignment="0" applyProtection="0"/>
    <xf numFmtId="0" fontId="9" fillId="23" borderId="2" applyNumberFormat="0" applyAlignment="0" applyProtection="0"/>
    <xf numFmtId="0" fontId="10" fillId="0" borderId="3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1" fillId="30" borderId="1" applyNumberFormat="0" applyAlignment="0" applyProtection="0"/>
    <xf numFmtId="0" fontId="12" fillId="31" borderId="0" applyNumberFormat="0" applyBorder="0" applyAlignment="0" applyProtection="0"/>
    <xf numFmtId="16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32" borderId="0" applyNumberFormat="0" applyBorder="0" applyAlignment="0" applyProtection="0"/>
    <xf numFmtId="0" fontId="1" fillId="0" borderId="0"/>
    <xf numFmtId="0" fontId="5" fillId="0" borderId="0"/>
    <xf numFmtId="0" fontId="14" fillId="0" borderId="0"/>
    <xf numFmtId="0" fontId="2" fillId="0" borderId="0"/>
    <xf numFmtId="0" fontId="2" fillId="0" borderId="0"/>
    <xf numFmtId="0" fontId="5" fillId="33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23" fillId="0" borderId="0" xfId="0" applyFont="1"/>
    <xf numFmtId="49" fontId="26" fillId="0" borderId="0" xfId="0" applyNumberFormat="1" applyFont="1"/>
    <xf numFmtId="0" fontId="24" fillId="0" borderId="0" xfId="0" applyFont="1"/>
    <xf numFmtId="49" fontId="23" fillId="0" borderId="0" xfId="0" applyNumberFormat="1" applyFont="1"/>
    <xf numFmtId="0" fontId="6" fillId="34" borderId="0" xfId="0" applyFont="1" applyFill="1"/>
    <xf numFmtId="0" fontId="25" fillId="0" borderId="0" xfId="0" applyFont="1"/>
    <xf numFmtId="0" fontId="22" fillId="0" borderId="0" xfId="0" applyFont="1"/>
    <xf numFmtId="0" fontId="6" fillId="35" borderId="0" xfId="0" applyFont="1" applyFill="1"/>
    <xf numFmtId="49" fontId="27" fillId="0" borderId="0" xfId="0" applyNumberFormat="1" applyFont="1" applyAlignment="1">
      <alignment wrapText="1"/>
    </xf>
    <xf numFmtId="0" fontId="29" fillId="36" borderId="10" xfId="0" applyFont="1" applyFill="1" applyBorder="1"/>
    <xf numFmtId="0" fontId="29" fillId="36" borderId="10" xfId="0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49" fontId="33" fillId="0" borderId="0" xfId="0" applyNumberFormat="1" applyFont="1"/>
    <xf numFmtId="0" fontId="32" fillId="0" borderId="0" xfId="0" applyFont="1"/>
    <xf numFmtId="0" fontId="28" fillId="0" borderId="0" xfId="0" applyFont="1"/>
    <xf numFmtId="49" fontId="34" fillId="0" borderId="11" xfId="0" applyNumberFormat="1" applyFont="1" applyBorder="1"/>
    <xf numFmtId="49" fontId="33" fillId="0" borderId="11" xfId="0" applyNumberFormat="1" applyFont="1" applyBorder="1"/>
    <xf numFmtId="0" fontId="35" fillId="0" borderId="0" xfId="0" applyFont="1"/>
    <xf numFmtId="165" fontId="36" fillId="0" borderId="0" xfId="0" applyNumberFormat="1" applyFont="1" applyAlignment="1">
      <alignment horizontal="right"/>
    </xf>
    <xf numFmtId="49" fontId="34" fillId="0" borderId="0" xfId="0" applyNumberFormat="1" applyFont="1" applyAlignment="1">
      <alignment wrapText="1"/>
    </xf>
    <xf numFmtId="49" fontId="34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49" fontId="39" fillId="0" borderId="0" xfId="0" applyNumberFormat="1" applyFont="1" applyAlignment="1">
      <alignment wrapText="1"/>
    </xf>
    <xf numFmtId="49" fontId="39" fillId="0" borderId="0" xfId="0" applyNumberFormat="1" applyFont="1"/>
    <xf numFmtId="0" fontId="40" fillId="0" borderId="0" xfId="0" applyFont="1" applyAlignment="1">
      <alignment wrapText="1"/>
    </xf>
    <xf numFmtId="3" fontId="37" fillId="0" borderId="0" xfId="0" applyNumberFormat="1" applyFont="1"/>
    <xf numFmtId="167" fontId="0" fillId="0" borderId="0" xfId="0" applyNumberFormat="1"/>
    <xf numFmtId="0" fontId="41" fillId="0" borderId="0" xfId="0" applyFont="1" applyAlignment="1">
      <alignment horizontal="center"/>
    </xf>
    <xf numFmtId="169" fontId="22" fillId="0" borderId="0" xfId="55" applyNumberFormat="1" applyFont="1" applyFill="1" applyAlignment="1"/>
    <xf numFmtId="169" fontId="0" fillId="0" borderId="0" xfId="55" applyNumberFormat="1" applyFont="1" applyFill="1" applyAlignment="1"/>
    <xf numFmtId="169" fontId="23" fillId="0" borderId="0" xfId="55" applyNumberFormat="1" applyFont="1"/>
    <xf numFmtId="3" fontId="42" fillId="0" borderId="0" xfId="0" applyNumberFormat="1" applyFont="1"/>
    <xf numFmtId="170" fontId="0" fillId="0" borderId="0" xfId="55" applyNumberFormat="1" applyFont="1" applyFill="1" applyAlignment="1"/>
    <xf numFmtId="10" fontId="30" fillId="36" borderId="10" xfId="0" applyNumberFormat="1" applyFont="1" applyFill="1" applyBorder="1" applyAlignment="1">
      <alignment horizontal="right"/>
    </xf>
    <xf numFmtId="10" fontId="33" fillId="0" borderId="0" xfId="0" applyNumberFormat="1" applyFont="1" applyAlignment="1">
      <alignment horizontal="right"/>
    </xf>
    <xf numFmtId="171" fontId="22" fillId="0" borderId="0" xfId="0" applyNumberFormat="1" applyFont="1"/>
    <xf numFmtId="172" fontId="22" fillId="0" borderId="0" xfId="0" applyNumberFormat="1" applyFont="1"/>
    <xf numFmtId="173" fontId="0" fillId="0" borderId="0" xfId="0" applyNumberFormat="1"/>
    <xf numFmtId="170" fontId="22" fillId="0" borderId="0" xfId="55" applyNumberFormat="1" applyFont="1" applyFill="1" applyAlignment="1"/>
    <xf numFmtId="172" fontId="0" fillId="0" borderId="0" xfId="0" applyNumberFormat="1"/>
    <xf numFmtId="172" fontId="23" fillId="0" borderId="0" xfId="0" applyNumberFormat="1" applyFont="1"/>
    <xf numFmtId="168" fontId="22" fillId="0" borderId="0" xfId="0" applyNumberFormat="1" applyFont="1"/>
    <xf numFmtId="168" fontId="37" fillId="0" borderId="0" xfId="0" applyNumberFormat="1" applyFont="1" applyAlignment="1">
      <alignment horizontal="right"/>
    </xf>
    <xf numFmtId="174" fontId="22" fillId="0" borderId="0" xfId="55" applyNumberFormat="1" applyFont="1" applyFill="1" applyAlignment="1"/>
    <xf numFmtId="174" fontId="0" fillId="0" borderId="0" xfId="55" applyNumberFormat="1" applyFont="1" applyFill="1" applyAlignment="1"/>
    <xf numFmtId="3" fontId="28" fillId="0" borderId="0" xfId="0" applyNumberFormat="1" applyFont="1"/>
    <xf numFmtId="3" fontId="23" fillId="0" borderId="0" xfId="0" applyNumberFormat="1" applyFont="1"/>
    <xf numFmtId="173" fontId="22" fillId="0" borderId="0" xfId="0" applyNumberFormat="1" applyFont="1"/>
    <xf numFmtId="174" fontId="22" fillId="0" borderId="0" xfId="0" applyNumberFormat="1" applyFont="1"/>
    <xf numFmtId="0" fontId="44" fillId="0" borderId="0" xfId="0" applyFont="1" applyAlignment="1">
      <alignment horizontal="left" vertical="center"/>
    </xf>
    <xf numFmtId="175" fontId="0" fillId="0" borderId="0" xfId="0" applyNumberFormat="1"/>
    <xf numFmtId="49" fontId="30" fillId="36" borderId="10" xfId="0" applyNumberFormat="1" applyFont="1" applyFill="1" applyBorder="1"/>
    <xf numFmtId="49" fontId="37" fillId="0" borderId="0" xfId="0" applyNumberFormat="1" applyFont="1"/>
    <xf numFmtId="3" fontId="39" fillId="0" borderId="0" xfId="35" applyNumberFormat="1" applyFont="1"/>
    <xf numFmtId="10" fontId="39" fillId="0" borderId="0" xfId="35" applyNumberFormat="1" applyFont="1" applyAlignment="1">
      <alignment horizontal="right"/>
    </xf>
    <xf numFmtId="3" fontId="37" fillId="0" borderId="0" xfId="35" applyNumberFormat="1" applyFont="1"/>
    <xf numFmtId="10" fontId="37" fillId="0" borderId="0" xfId="35" applyNumberFormat="1" applyFont="1" applyAlignment="1">
      <alignment horizontal="right"/>
    </xf>
    <xf numFmtId="3" fontId="39" fillId="0" borderId="11" xfId="35" applyNumberFormat="1" applyFont="1" applyBorder="1"/>
    <xf numFmtId="10" fontId="39" fillId="0" borderId="11" xfId="35" applyNumberFormat="1" applyFont="1" applyBorder="1" applyAlignment="1">
      <alignment horizontal="right"/>
    </xf>
    <xf numFmtId="3" fontId="33" fillId="0" borderId="0" xfId="35" applyNumberFormat="1" applyFont="1"/>
    <xf numFmtId="10" fontId="33" fillId="0" borderId="0" xfId="35" applyNumberFormat="1" applyFont="1" applyAlignment="1">
      <alignment horizontal="right"/>
    </xf>
    <xf numFmtId="3" fontId="34" fillId="0" borderId="11" xfId="35" applyNumberFormat="1" applyFont="1" applyBorder="1"/>
    <xf numFmtId="10" fontId="34" fillId="0" borderId="11" xfId="35" applyNumberFormat="1" applyFont="1" applyBorder="1" applyAlignment="1">
      <alignment horizontal="right"/>
    </xf>
    <xf numFmtId="0" fontId="29" fillId="36" borderId="10" xfId="35" applyFont="1" applyFill="1" applyBorder="1" applyAlignment="1">
      <alignment horizontal="right"/>
    </xf>
    <xf numFmtId="10" fontId="30" fillId="36" borderId="10" xfId="35" applyNumberFormat="1" applyFont="1" applyFill="1" applyBorder="1" applyAlignment="1">
      <alignment horizontal="right"/>
    </xf>
    <xf numFmtId="3" fontId="43" fillId="0" borderId="0" xfId="35" applyNumberFormat="1" applyFont="1"/>
    <xf numFmtId="10" fontId="34" fillId="0" borderId="0" xfId="35" applyNumberFormat="1" applyFont="1" applyAlignment="1">
      <alignment horizontal="right"/>
    </xf>
    <xf numFmtId="3" fontId="42" fillId="0" borderId="0" xfId="35" applyNumberFormat="1" applyFont="1"/>
    <xf numFmtId="176" fontId="33" fillId="0" borderId="0" xfId="35" applyNumberFormat="1" applyFont="1" applyAlignment="1">
      <alignment horizontal="right"/>
    </xf>
    <xf numFmtId="3" fontId="43" fillId="0" borderId="11" xfId="35" applyNumberFormat="1" applyFont="1" applyBorder="1"/>
    <xf numFmtId="166" fontId="44" fillId="0" borderId="0" xfId="0" applyNumberFormat="1" applyFont="1" applyAlignment="1">
      <alignment horizontal="left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00000000-0005-0000-0000-000013000000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2" xr:uid="{00000000-0005-0000-0000-00001F000000}"/>
    <cellStyle name="Moeda 3" xfId="33" xr:uid="{00000000-0005-0000-0000-000020000000}"/>
    <cellStyle name="Moeda 3 2" xfId="56" xr:uid="{5B3D7567-2544-459A-B695-FEC9753A33E9}"/>
    <cellStyle name="Neutro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ta" xfId="40" builtinId="10" customBuiltin="1"/>
    <cellStyle name="Porcentagem 2" xfId="41" xr:uid="{00000000-0005-0000-0000-000029000000}"/>
    <cellStyle name="Porcentagem 3" xfId="42" xr:uid="{00000000-0005-0000-0000-00002A000000}"/>
    <cellStyle name="Ruim" xfId="31" builtinId="27" customBuiltin="1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5" builtinId="3"/>
    <cellStyle name="Vírgula 2" xfId="52" xr:uid="{00000000-0005-0000-0000-000035000000}"/>
    <cellStyle name="Vírgula 2 2" xfId="57" xr:uid="{9407E2D1-2BF6-4E7B-BCFB-5962EF127816}"/>
    <cellStyle name="Vírgula 3" xfId="53" xr:uid="{00000000-0005-0000-0000-000036000000}"/>
    <cellStyle name="Vírgula 3 2" xfId="58" xr:uid="{E7781DFC-5EDD-48EA-A1AE-9083765EC772}"/>
    <cellStyle name="Vírgula 4" xfId="54" xr:uid="{00000000-0005-0000-0000-000037000000}"/>
    <cellStyle name="Vírgula 5" xfId="59" xr:uid="{78DE6FBA-4141-4154-8242-883B43779450}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000"/>
      <color rgb="FF006298"/>
      <color rgb="FF008542"/>
      <color rgb="FF00B400"/>
      <color rgb="FFFDC82F"/>
      <color rgb="FFA8B450"/>
      <color rgb="FF7D9AAA"/>
      <color rgb="FF004165"/>
      <color rgb="FFFEDF00"/>
      <color rgb="FF675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22906227630638"/>
          <c:y val="0.23519341460082588"/>
          <c:w val="0.48104607862645327"/>
          <c:h val="0.573117263567860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5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5-4FB2-8C42-B4CEF421F9B1}"/>
              </c:ext>
            </c:extLst>
          </c:dPt>
          <c:dPt>
            <c:idx val="1"/>
            <c:bubble3D val="0"/>
            <c:spPr>
              <a:solidFill>
                <a:srgbClr val="FF7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15-4FB2-8C42-B4CEF421F9B1}"/>
              </c:ext>
            </c:extLst>
          </c:dPt>
          <c:dPt>
            <c:idx val="2"/>
            <c:bubble3D val="0"/>
            <c:spPr>
              <a:solidFill>
                <a:srgbClr val="0062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D15-4FB2-8C42-B4CEF421F9B1}"/>
              </c:ext>
            </c:extLst>
          </c:dPt>
          <c:dLbls>
            <c:dLbl>
              <c:idx val="0"/>
              <c:layout>
                <c:manualLayout>
                  <c:x val="3.2185039370078742E-3"/>
                  <c:y val="-3.336114684334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8542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7F2806F2-F525-4DB3-9057-1B79FCB76CD8}" type="CATEGORYNAME">
                      <a:rPr lang="en-US"/>
                      <a:pPr>
                        <a:defRPr sz="800">
                          <a:solidFill>
                            <a:srgbClr val="008542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AE2F1B59-18AE-4953-A97B-D8FA2D530D00}" type="VALUE">
                      <a:rPr lang="en-US" baseline="0"/>
                      <a:pPr>
                        <a:defRPr sz="800">
                          <a:solidFill>
                            <a:srgbClr val="008542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8542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15-4FB2-8C42-B4CEF421F9B1}"/>
                </c:ext>
              </c:extLst>
            </c:dLbl>
            <c:dLbl>
              <c:idx val="1"/>
              <c:layout>
                <c:manualLayout>
                  <c:x val="-1.810481754296845E-2"/>
                  <c:y val="-2.50165514785455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FF7000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8DD83E38-C15D-4E69-973F-ACFBA7ACC672}" type="CATEGORYNAME">
                      <a:rPr lang="en-US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D358FCEA-C7F3-43BE-9FF1-32298852CA66}" type="VALUE">
                      <a:rPr lang="en-US" baseline="0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7000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87113707560747"/>
                      <c:h val="0.252661180510330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D15-4FB2-8C42-B4CEF421F9B1}"/>
                </c:ext>
              </c:extLst>
            </c:dLbl>
            <c:dLbl>
              <c:idx val="2"/>
              <c:layout>
                <c:manualLayout>
                  <c:x val="-2.7890025477021393E-4"/>
                  <c:y val="5.74188629010803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6298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98883C34-5C39-4FD0-B78D-4D39410B669B}" type="CATEGORYNAME">
                      <a:rPr lang="en-US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DE302596-A7F0-462E-8A1B-586652D9B262}" type="VALUE">
                      <a:rPr lang="en-US" baseline="0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6298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5500804334941"/>
                      <c:h val="0.252661327060657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ED15-4FB2-8C42-B4CEF421F9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etrobras Sans" panose="020B0606020204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(Capital_Social!$A$3,Capital_Social!$A$7,Capital_Social!$A$10)</c:f>
              <c:strCache>
                <c:ptCount val="3"/>
                <c:pt idx="0">
                  <c:v>Controlling group</c:v>
                </c:pt>
                <c:pt idx="1">
                  <c:v>Non-Brazilian investors *</c:v>
                </c:pt>
                <c:pt idx="2">
                  <c:v>Brazilian investors *</c:v>
                </c:pt>
              </c:strCache>
            </c:strRef>
          </c:cat>
          <c:val>
            <c:numRef>
              <c:f>(Capital_Social!$C$3,Capital_Social!$C$7,Capital_Social!$C$10)</c:f>
              <c:numCache>
                <c:formatCode>0.00%</c:formatCode>
                <c:ptCount val="3"/>
                <c:pt idx="0">
                  <c:v>0.36612600628669856</c:v>
                </c:pt>
                <c:pt idx="1">
                  <c:v>0.45658467213882814</c:v>
                </c:pt>
                <c:pt idx="2">
                  <c:v>0.16534833451794909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5-4FB2-8C42-B4CEF421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22906227630638"/>
          <c:y val="0.23519341460082588"/>
          <c:w val="0.48104607862645327"/>
          <c:h val="0.573117263567860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5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5-4FB2-8C42-B4CEF421F9B1}"/>
              </c:ext>
            </c:extLst>
          </c:dPt>
          <c:dPt>
            <c:idx val="1"/>
            <c:bubble3D val="0"/>
            <c:spPr>
              <a:solidFill>
                <a:srgbClr val="FF7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15-4FB2-8C42-B4CEF421F9B1}"/>
              </c:ext>
            </c:extLst>
          </c:dPt>
          <c:dPt>
            <c:idx val="2"/>
            <c:bubble3D val="0"/>
            <c:spPr>
              <a:solidFill>
                <a:srgbClr val="0062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D15-4FB2-8C42-B4CEF421F9B1}"/>
              </c:ext>
            </c:extLst>
          </c:dPt>
          <c:dLbls>
            <c:dLbl>
              <c:idx val="0"/>
              <c:layout>
                <c:manualLayout>
                  <c:x val="-4.6262506140310217E-2"/>
                  <c:y val="-0.120328146653122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8542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BE9FC533-8859-4B03-8572-8161FB786176}" type="CATEGORYNAME">
                      <a:rPr lang="en-US"/>
                      <a:pPr>
                        <a:defRPr sz="800">
                          <a:solidFill>
                            <a:srgbClr val="008542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E7B9E035-BCED-4A61-B313-BEEB7121EABC}" type="VALUE">
                      <a:rPr lang="en-US" baseline="0"/>
                      <a:pPr>
                        <a:defRPr sz="800">
                          <a:solidFill>
                            <a:srgbClr val="008542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8542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15-4FB2-8C42-B4CEF421F9B1}"/>
                </c:ext>
              </c:extLst>
            </c:dLbl>
            <c:dLbl>
              <c:idx val="1"/>
              <c:layout>
                <c:manualLayout>
                  <c:x val="8.9593450944118178E-2"/>
                  <c:y val="0.159914134453013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FF7000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9F7C2C9A-D93A-42AC-B7E5-1C09EBAB8FB7}" type="CATEGORYNAME">
                      <a:rPr lang="en-US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D335AAF4-8CEA-45D1-A317-7860EA0F0A0B}" type="VALUE">
                      <a:rPr lang="en-US" baseline="0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7000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07367238406107"/>
                      <c:h val="0.296949026458713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D15-4FB2-8C42-B4CEF421F9B1}"/>
                </c:ext>
              </c:extLst>
            </c:dLbl>
            <c:dLbl>
              <c:idx val="2"/>
              <c:layout>
                <c:manualLayout>
                  <c:x val="8.6607136845009858E-3"/>
                  <c:y val="5.238572465035952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6298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7098CC18-2A8F-4B08-8A18-1BA406B3ED69}" type="CATEGORYNAME">
                      <a:rPr lang="en-US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8A8CED4B-420E-4E55-A1F1-CCD5CE929A69}" type="VALUE">
                      <a:rPr lang="en-US" baseline="0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6298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77739376079423"/>
                      <c:h val="0.205382821762519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ED15-4FB2-8C42-B4CEF421F9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etrobras Sans" panose="020B0606020204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(Capital_Social!$A$21,Capital_Social!$A$23,Capital_Social!$A$26)</c:f>
              <c:strCache>
                <c:ptCount val="3"/>
                <c:pt idx="0">
                  <c:v>Controlling group</c:v>
                </c:pt>
                <c:pt idx="1">
                  <c:v>Non-Brazilian investors *</c:v>
                </c:pt>
                <c:pt idx="2">
                  <c:v>Brazilian investors *</c:v>
                </c:pt>
              </c:strCache>
            </c:strRef>
          </c:cat>
          <c:val>
            <c:numRef>
              <c:f>(Capital_Social!$C$21,Capital_Social!$C$23,Capital_Social!$C$26)</c:f>
              <c:numCache>
                <c:formatCode>0.00%</c:formatCode>
                <c:ptCount val="3"/>
                <c:pt idx="0">
                  <c:v>0.50258567128971632</c:v>
                </c:pt>
                <c:pt idx="1">
                  <c:v>0.4135304469841099</c:v>
                </c:pt>
                <c:pt idx="2">
                  <c:v>8.3853950738928179E-2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5-4FB2-8C42-B4CEF421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22906227630638"/>
          <c:y val="0.23519341460082588"/>
          <c:w val="0.48104607862645327"/>
          <c:h val="0.573117263567860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5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5-4FB2-8C42-B4CEF421F9B1}"/>
              </c:ext>
            </c:extLst>
          </c:dPt>
          <c:dPt>
            <c:idx val="1"/>
            <c:bubble3D val="0"/>
            <c:spPr>
              <a:solidFill>
                <a:srgbClr val="FF7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15-4FB2-8C42-B4CEF421F9B1}"/>
              </c:ext>
            </c:extLst>
          </c:dPt>
          <c:dPt>
            <c:idx val="2"/>
            <c:bubble3D val="0"/>
            <c:spPr>
              <a:solidFill>
                <a:srgbClr val="0062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D15-4FB2-8C42-B4CEF421F9B1}"/>
              </c:ext>
            </c:extLst>
          </c:dPt>
          <c:dLbls>
            <c:dLbl>
              <c:idx val="0"/>
              <c:layout>
                <c:manualLayout>
                  <c:x val="-3.0872405153901217E-2"/>
                  <c:y val="1.44707860563581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8542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7B46356C-2E1E-4160-BB39-BA0B397BAE21}" type="CATEGORYNAME">
                      <a:rPr lang="en-US"/>
                      <a:pPr>
                        <a:defRPr sz="800">
                          <a:solidFill>
                            <a:srgbClr val="008542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18,48%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8542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15-4FB2-8C42-B4CEF421F9B1}"/>
                </c:ext>
              </c:extLst>
            </c:dLbl>
            <c:dLbl>
              <c:idx val="1"/>
              <c:layout>
                <c:manualLayout>
                  <c:x val="3.510164878444106E-2"/>
                  <c:y val="1.50055689531013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FF7000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843F5420-69E6-4D12-A14C-9EF27F5E7326}" type="CATEGORYNAME">
                      <a:rPr lang="en-US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58941272-839C-4951-B4B7-033DEC5E25DB}" type="VALUE">
                      <a:rPr lang="en-US" baseline="0"/>
                      <a:pPr>
                        <a:defRPr sz="800">
                          <a:solidFill>
                            <a:srgbClr val="FF7000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7000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54461351925229"/>
                      <c:h val="0.26803349512702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D15-4FB2-8C42-B4CEF421F9B1}"/>
                </c:ext>
              </c:extLst>
            </c:dLbl>
            <c:dLbl>
              <c:idx val="2"/>
              <c:layout>
                <c:manualLayout>
                  <c:x val="8.6607136845009858E-3"/>
                  <c:y val="5.238572465035952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6298"/>
                        </a:solidFill>
                        <a:latin typeface="Petrobras Sans" panose="020B0606020204030204" pitchFamily="34" charset="0"/>
                        <a:ea typeface="+mn-ea"/>
                        <a:cs typeface="+mn-cs"/>
                      </a:defRPr>
                    </a:pPr>
                    <a:fld id="{0B445B89-BF34-4DB3-9C2A-71211713BC10}" type="CATEGORYNAME">
                      <a:rPr lang="en-US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[NOME DA CATEGORIA]</a:t>
                    </a:fld>
                    <a:r>
                      <a:rPr lang="en-US" baseline="0"/>
                      <a:t>
</a:t>
                    </a:r>
                    <a:fld id="{0AB56A44-FB8A-44BF-886F-A1582180677E}" type="VALUE">
                      <a:rPr lang="en-US" baseline="0"/>
                      <a:pPr>
                        <a:defRPr sz="800">
                          <a:solidFill>
                            <a:srgbClr val="006298"/>
                          </a:solidFill>
                          <a:latin typeface="Petrobras Sans" panose="020B060602020403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6298"/>
                      </a:solidFill>
                      <a:latin typeface="Petrobras Sans" panose="020B0606020204030204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77739376079423"/>
                      <c:h val="0.20538296925043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ED15-4FB2-8C42-B4CEF421F9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etrobras Sans" panose="020B0606020204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(Capital_Social!$A$37,Capital_Social!$A$40,Capital_Social!$A$43)</c:f>
              <c:strCache>
                <c:ptCount val="3"/>
                <c:pt idx="0">
                  <c:v>Controlling group</c:v>
                </c:pt>
                <c:pt idx="1">
                  <c:v>Non-Brazilian investors *</c:v>
                </c:pt>
                <c:pt idx="2">
                  <c:v>Brazilian investors *</c:v>
                </c:pt>
              </c:strCache>
            </c:strRef>
          </c:cat>
          <c:val>
            <c:numRef>
              <c:f>(Capital_Social!$C$37,Capital_Social!$C$40,Capital_Social!$C$43)</c:f>
              <c:numCache>
                <c:formatCode>0.00%</c:formatCode>
                <c:ptCount val="3"/>
                <c:pt idx="0">
                  <c:v>0.18483592382015201</c:v>
                </c:pt>
                <c:pt idx="1">
                  <c:v>0.51378328851136223</c:v>
                </c:pt>
                <c:pt idx="2">
                  <c:v>0.27371566432219829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5-4FB2-8C42-B4CEF421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532666</xdr:colOff>
      <xdr:row>0</xdr:row>
      <xdr:rowOff>42809</xdr:rowOff>
    </xdr:from>
    <xdr:to>
      <xdr:col>3</xdr:col>
      <xdr:colOff>2507499</xdr:colOff>
      <xdr:row>1</xdr:row>
      <xdr:rowOff>28147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733" y="42809"/>
          <a:ext cx="1978008" cy="635000"/>
        </a:xfrm>
        <a:prstGeom prst="rect">
          <a:avLst/>
        </a:prstGeom>
      </xdr:spPr>
    </xdr:pic>
    <xdr:clientData/>
  </xdr:twoCellAnchor>
  <xdr:twoCellAnchor>
    <xdr:from>
      <xdr:col>3</xdr:col>
      <xdr:colOff>44451</xdr:colOff>
      <xdr:row>2</xdr:row>
      <xdr:rowOff>19051</xdr:rowOff>
    </xdr:from>
    <xdr:to>
      <xdr:col>3</xdr:col>
      <xdr:colOff>3397251</xdr:colOff>
      <xdr:row>18</xdr:row>
      <xdr:rowOff>114301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493946</xdr:colOff>
      <xdr:row>19</xdr:row>
      <xdr:rowOff>76128</xdr:rowOff>
    </xdr:from>
    <xdr:to>
      <xdr:col>3</xdr:col>
      <xdr:colOff>3340173</xdr:colOff>
      <xdr:row>34</xdr:row>
      <xdr:rowOff>14412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493946</xdr:colOff>
      <xdr:row>35</xdr:row>
      <xdr:rowOff>76129</xdr:rowOff>
    </xdr:from>
    <xdr:to>
      <xdr:col>3</xdr:col>
      <xdr:colOff>3340173</xdr:colOff>
      <xdr:row>51</xdr:row>
      <xdr:rowOff>14412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pageSetUpPr fitToPage="1"/>
  </sheetPr>
  <dimension ref="A1:BNS169"/>
  <sheetViews>
    <sheetView showGridLines="0" tabSelected="1" zoomScaleNormal="100" workbookViewId="0">
      <selection activeCell="B3" sqref="B3:C18"/>
    </sheetView>
  </sheetViews>
  <sheetFormatPr defaultColWidth="8.7265625" defaultRowHeight="15.5" x14ac:dyDescent="0.35"/>
  <cols>
    <col min="1" max="1" width="36.1796875" style="18" customWidth="1"/>
    <col min="2" max="2" width="13" style="18" customWidth="1"/>
    <col min="3" max="3" width="9.81640625" style="26" customWidth="1"/>
    <col min="4" max="4" width="45" style="18" customWidth="1"/>
    <col min="5" max="5" width="9.54296875" style="1" bestFit="1" customWidth="1"/>
    <col min="6" max="6" width="23.54296875" style="1" bestFit="1" customWidth="1"/>
    <col min="7" max="7" width="11.54296875" style="1" bestFit="1" customWidth="1"/>
    <col min="8" max="8" width="23.54296875" style="1" bestFit="1" customWidth="1"/>
    <col min="9" max="9" width="6.81640625" style="1" bestFit="1" customWidth="1"/>
    <col min="10" max="10" width="23.54296875" style="1" bestFit="1" customWidth="1"/>
    <col min="11" max="11" width="6.81640625" style="1" bestFit="1" customWidth="1"/>
    <col min="12" max="12" width="23.54296875" style="1" bestFit="1" customWidth="1"/>
    <col min="13" max="13" width="6.81640625" style="1" bestFit="1" customWidth="1"/>
    <col min="14" max="14" width="23.54296875" style="1" bestFit="1" customWidth="1"/>
    <col min="15" max="15" width="6.81640625" style="1" bestFit="1" customWidth="1"/>
    <col min="16" max="16" width="23.54296875" style="1" bestFit="1" customWidth="1"/>
    <col min="17" max="17" width="6.81640625" style="1" bestFit="1" customWidth="1"/>
    <col min="18" max="18" width="23.54296875" style="1" bestFit="1" customWidth="1"/>
    <col min="19" max="19" width="6.81640625" style="1" bestFit="1" customWidth="1"/>
    <col min="20" max="20" width="23.54296875" style="1" bestFit="1" customWidth="1"/>
    <col min="21" max="21" width="6.81640625" style="1" bestFit="1" customWidth="1"/>
    <col min="22" max="22" width="23.54296875" style="1" bestFit="1" customWidth="1"/>
    <col min="23" max="23" width="6.81640625" style="1" bestFit="1" customWidth="1"/>
    <col min="24" max="24" width="23.54296875" style="1" bestFit="1" customWidth="1"/>
    <col min="25" max="25" width="6.81640625" style="1" bestFit="1" customWidth="1"/>
    <col min="26" max="26" width="23.54296875" style="1" bestFit="1" customWidth="1"/>
    <col min="27" max="27" width="6.81640625" style="1" bestFit="1" customWidth="1"/>
    <col min="28" max="28" width="23.54296875" style="1" bestFit="1" customWidth="1"/>
    <col min="29" max="29" width="6.81640625" style="1" bestFit="1" customWidth="1"/>
    <col min="30" max="30" width="23.54296875" style="1" bestFit="1" customWidth="1"/>
    <col min="31" max="31" width="6.81640625" style="1" bestFit="1" customWidth="1"/>
    <col min="32" max="32" width="23.54296875" style="1" bestFit="1" customWidth="1"/>
    <col min="33" max="33" width="6.81640625" style="1" bestFit="1" customWidth="1"/>
    <col min="34" max="34" width="23.54296875" style="1" bestFit="1" customWidth="1"/>
    <col min="35" max="35" width="6.81640625" style="1" bestFit="1" customWidth="1"/>
    <col min="36" max="36" width="23.54296875" style="1" bestFit="1" customWidth="1"/>
    <col min="37" max="37" width="6.81640625" style="1" bestFit="1" customWidth="1"/>
    <col min="38" max="38" width="23.54296875" style="1" bestFit="1" customWidth="1"/>
    <col min="39" max="39" width="6.81640625" style="1" bestFit="1" customWidth="1"/>
    <col min="40" max="40" width="23.54296875" style="1" bestFit="1" customWidth="1"/>
    <col min="41" max="41" width="6.81640625" style="1" bestFit="1" customWidth="1"/>
    <col min="42" max="42" width="23.54296875" style="1" bestFit="1" customWidth="1"/>
    <col min="43" max="43" width="6.81640625" style="1" bestFit="1" customWidth="1"/>
    <col min="44" max="44" width="23.54296875" style="1" bestFit="1" customWidth="1"/>
    <col min="45" max="45" width="6.81640625" style="1" bestFit="1" customWidth="1"/>
    <col min="46" max="46" width="23.54296875" style="1" bestFit="1" customWidth="1"/>
    <col min="47" max="47" width="6.81640625" style="1" bestFit="1" customWidth="1"/>
    <col min="48" max="48" width="23.54296875" style="1" bestFit="1" customWidth="1"/>
    <col min="49" max="49" width="6.81640625" style="1" bestFit="1" customWidth="1"/>
    <col min="50" max="50" width="23.54296875" style="1" bestFit="1" customWidth="1"/>
    <col min="51" max="51" width="6.81640625" style="1" bestFit="1" customWidth="1"/>
    <col min="52" max="52" width="23.54296875" style="1" bestFit="1" customWidth="1"/>
    <col min="53" max="53" width="6.81640625" style="1" bestFit="1" customWidth="1"/>
    <col min="54" max="54" width="23.54296875" style="1" bestFit="1" customWidth="1"/>
    <col min="55" max="55" width="6.81640625" style="1" bestFit="1" customWidth="1"/>
    <col min="56" max="56" width="23.54296875" style="1" bestFit="1" customWidth="1"/>
    <col min="57" max="57" width="6.81640625" style="1" bestFit="1" customWidth="1"/>
    <col min="58" max="58" width="23.54296875" style="1" bestFit="1" customWidth="1"/>
    <col min="59" max="59" width="6.81640625" style="1" bestFit="1" customWidth="1"/>
    <col min="60" max="60" width="23.54296875" style="1" bestFit="1" customWidth="1"/>
    <col min="61" max="61" width="6.81640625" style="1" bestFit="1" customWidth="1"/>
    <col min="62" max="62" width="23.54296875" style="1" bestFit="1" customWidth="1"/>
    <col min="63" max="63" width="6.81640625" style="1" bestFit="1" customWidth="1"/>
    <col min="64" max="64" width="23.54296875" style="1" bestFit="1" customWidth="1"/>
    <col min="65" max="65" width="6.81640625" style="1" bestFit="1" customWidth="1"/>
    <col min="66" max="66" width="23.54296875" style="1" bestFit="1" customWidth="1"/>
    <col min="67" max="67" width="6.81640625" style="1" bestFit="1" customWidth="1"/>
    <col min="68" max="68" width="23.54296875" style="1" bestFit="1" customWidth="1"/>
    <col min="69" max="69" width="6.81640625" style="1" bestFit="1" customWidth="1"/>
    <col min="70" max="70" width="23.54296875" style="1" bestFit="1" customWidth="1"/>
    <col min="71" max="71" width="6.81640625" style="1" bestFit="1" customWidth="1"/>
    <col min="72" max="72" width="23.54296875" style="1" bestFit="1" customWidth="1"/>
    <col min="73" max="73" width="6.81640625" style="1" bestFit="1" customWidth="1"/>
    <col min="74" max="74" width="23.54296875" style="1" bestFit="1" customWidth="1"/>
    <col min="75" max="75" width="6.81640625" style="1" bestFit="1" customWidth="1"/>
    <col min="76" max="76" width="23.54296875" style="1" bestFit="1" customWidth="1"/>
    <col min="77" max="77" width="6.81640625" style="1" bestFit="1" customWidth="1"/>
    <col min="78" max="78" width="23.54296875" style="1" bestFit="1" customWidth="1"/>
    <col min="79" max="79" width="6.81640625" style="1" bestFit="1" customWidth="1"/>
    <col min="80" max="80" width="23.54296875" style="1" bestFit="1" customWidth="1"/>
    <col min="81" max="81" width="6.81640625" style="1" bestFit="1" customWidth="1"/>
    <col min="82" max="82" width="23.54296875" style="1" bestFit="1" customWidth="1"/>
    <col min="83" max="83" width="6.81640625" style="1" bestFit="1" customWidth="1"/>
    <col min="84" max="84" width="23.54296875" style="1" bestFit="1" customWidth="1"/>
    <col min="85" max="85" width="6.81640625" style="1" bestFit="1" customWidth="1"/>
    <col min="86" max="86" width="23.54296875" style="1" bestFit="1" customWidth="1"/>
    <col min="87" max="87" width="6.453125" style="1" bestFit="1" customWidth="1"/>
    <col min="88" max="88" width="23.54296875" style="1" bestFit="1" customWidth="1"/>
    <col min="89" max="89" width="6.453125" style="1" bestFit="1" customWidth="1"/>
    <col min="90" max="90" width="23.54296875" style="1" bestFit="1" customWidth="1"/>
    <col min="91" max="91" width="6.81640625" style="1" bestFit="1" customWidth="1"/>
    <col min="92" max="92" width="23.54296875" style="1" bestFit="1" customWidth="1"/>
    <col min="93" max="93" width="6.81640625" style="1" bestFit="1" customWidth="1"/>
    <col min="94" max="94" width="23.54296875" style="1" bestFit="1" customWidth="1"/>
    <col min="95" max="95" width="6.81640625" style="1" bestFit="1" customWidth="1"/>
    <col min="96" max="96" width="23.54296875" style="1" bestFit="1" customWidth="1"/>
    <col min="97" max="97" width="6.81640625" style="1" bestFit="1" customWidth="1"/>
    <col min="98" max="98" width="23.54296875" style="1" bestFit="1" customWidth="1"/>
    <col min="99" max="99" width="6.81640625" style="1" bestFit="1" customWidth="1"/>
    <col min="100" max="100" width="23.54296875" style="1" bestFit="1" customWidth="1"/>
    <col min="101" max="101" width="6.81640625" style="1" bestFit="1" customWidth="1"/>
    <col min="102" max="102" width="23.54296875" style="1" bestFit="1" customWidth="1"/>
    <col min="103" max="103" width="6.81640625" style="1" bestFit="1" customWidth="1"/>
    <col min="104" max="104" width="23.54296875" style="1" bestFit="1" customWidth="1"/>
    <col min="105" max="105" width="6.81640625" style="1" bestFit="1" customWidth="1"/>
    <col min="106" max="106" width="23.54296875" style="1" bestFit="1" customWidth="1"/>
    <col min="107" max="107" width="6.81640625" style="1" bestFit="1" customWidth="1"/>
    <col min="108" max="108" width="23.54296875" style="1" bestFit="1" customWidth="1"/>
    <col min="109" max="109" width="6.81640625" style="1" bestFit="1" customWidth="1"/>
    <col min="110" max="110" width="23.54296875" style="1" bestFit="1" customWidth="1"/>
    <col min="111" max="111" width="6.81640625" style="1" bestFit="1" customWidth="1"/>
    <col min="112" max="112" width="23.54296875" style="1" bestFit="1" customWidth="1"/>
    <col min="113" max="113" width="6.81640625" style="1" bestFit="1" customWidth="1"/>
    <col min="114" max="114" width="23.54296875" style="1" bestFit="1" customWidth="1"/>
    <col min="115" max="115" width="6.81640625" style="1" bestFit="1" customWidth="1"/>
    <col min="116" max="116" width="23.54296875" style="1" bestFit="1" customWidth="1"/>
    <col min="117" max="117" width="6.81640625" style="1" bestFit="1" customWidth="1"/>
    <col min="118" max="118" width="23.54296875" style="1" bestFit="1" customWidth="1"/>
    <col min="119" max="119" width="6.81640625" style="1" bestFit="1" customWidth="1"/>
    <col min="120" max="16384" width="8.7265625" style="1"/>
  </cols>
  <sheetData>
    <row r="1" spans="1:1735" ht="51" customHeight="1" x14ac:dyDescent="0.35">
      <c r="A1" s="54" t="str">
        <f>Titulos!C2</f>
        <v>Shareholding Structure   -</v>
      </c>
      <c r="B1" s="75" t="s">
        <v>47</v>
      </c>
      <c r="C1" s="75"/>
      <c r="D1" s="75"/>
      <c r="F1" s="51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</row>
    <row r="2" spans="1:1735" s="8" customFormat="1" ht="12.65" customHeight="1" x14ac:dyDescent="0.35">
      <c r="A2" s="10" t="str">
        <f>Titulos!C4</f>
        <v>TOTAL CAPITAL</v>
      </c>
      <c r="B2" s="11" t="str">
        <f>Titulos!C3</f>
        <v># Shares</v>
      </c>
      <c r="C2" s="38" t="s">
        <v>0</v>
      </c>
      <c r="D2" s="12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</row>
    <row r="3" spans="1:1735" customFormat="1" ht="12.65" customHeight="1" x14ac:dyDescent="0.35">
      <c r="A3" s="27" t="s">
        <v>22</v>
      </c>
      <c r="B3" s="58">
        <v>4775929565</v>
      </c>
      <c r="C3" s="59">
        <v>0.36612600628669856</v>
      </c>
      <c r="D3" s="32" t="str">
        <f>A2</f>
        <v>TOTAL CAPITAL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</row>
    <row r="4" spans="1:1735" s="7" customFormat="1" ht="12.65" customHeight="1" x14ac:dyDescent="0.35">
      <c r="A4" s="13" t="s">
        <v>2</v>
      </c>
      <c r="B4" s="60">
        <v>3740470811</v>
      </c>
      <c r="C4" s="61">
        <v>0.28674703448299249</v>
      </c>
      <c r="E4" s="46"/>
      <c r="F4" s="48"/>
    </row>
    <row r="5" spans="1:1735" customFormat="1" ht="12.65" customHeight="1" x14ac:dyDescent="0.35">
      <c r="A5" s="13" t="str">
        <f>Titulos!A7</f>
        <v xml:space="preserve">  BNDESPar</v>
      </c>
      <c r="B5" s="60">
        <v>900210496</v>
      </c>
      <c r="C5" s="61">
        <v>6.9010748427536336E-2</v>
      </c>
      <c r="D5" s="15"/>
      <c r="E5" s="7"/>
      <c r="F5" s="49"/>
    </row>
    <row r="6" spans="1:1735" customFormat="1" ht="12.65" customHeight="1" x14ac:dyDescent="0.35">
      <c r="A6" s="13" t="str">
        <f>Titulos!A8</f>
        <v xml:space="preserve">  BNDES</v>
      </c>
      <c r="B6" s="60">
        <v>135248258</v>
      </c>
      <c r="C6" s="61">
        <v>1.0368223376169709E-2</v>
      </c>
      <c r="D6" s="15"/>
      <c r="E6" s="7"/>
      <c r="F6" s="49"/>
    </row>
    <row r="7" spans="1:1735" s="7" customFormat="1" ht="12.65" customHeight="1" x14ac:dyDescent="0.35">
      <c r="A7" s="28" t="s">
        <v>14</v>
      </c>
      <c r="B7" s="58">
        <v>5955917354</v>
      </c>
      <c r="C7" s="59">
        <v>0.45658467213882814</v>
      </c>
      <c r="D7" s="14"/>
      <c r="F7" s="48"/>
    </row>
    <row r="8" spans="1:1735" s="7" customFormat="1" ht="12.65" customHeight="1" x14ac:dyDescent="0.35">
      <c r="A8" s="13" t="str">
        <f>Titulos!A12</f>
        <v xml:space="preserve">  NYSE - ADRs</v>
      </c>
      <c r="B8" s="60">
        <v>2717717690</v>
      </c>
      <c r="C8" s="61">
        <v>0.20844208514011278</v>
      </c>
      <c r="D8" s="15"/>
      <c r="F8" s="48"/>
    </row>
    <row r="9" spans="1:1735" s="7" customFormat="1" ht="12.65" customHeight="1" x14ac:dyDescent="0.35">
      <c r="A9" s="13" t="str">
        <f>Titulos!A13</f>
        <v xml:space="preserve">  B3</v>
      </c>
      <c r="B9" s="60">
        <v>3238199664</v>
      </c>
      <c r="C9" s="61">
        <v>0.24824258699871532</v>
      </c>
      <c r="D9" s="15"/>
      <c r="F9" s="48"/>
    </row>
    <row r="10" spans="1:1735" s="7" customFormat="1" ht="12.65" customHeight="1" x14ac:dyDescent="0.35">
      <c r="A10" s="28" t="s">
        <v>15</v>
      </c>
      <c r="B10" s="58">
        <v>2156885842</v>
      </c>
      <c r="C10" s="59">
        <v>0.16534833451794909</v>
      </c>
      <c r="D10" s="14"/>
      <c r="E10" s="41"/>
      <c r="F10" s="41"/>
    </row>
    <row r="11" spans="1:1735" s="7" customFormat="1" ht="12.65" customHeight="1" x14ac:dyDescent="0.35">
      <c r="A11" s="13" t="s">
        <v>11</v>
      </c>
      <c r="B11" s="60">
        <v>959822350</v>
      </c>
      <c r="C11" s="61">
        <v>7.3580633668791084E-2</v>
      </c>
      <c r="D11" s="14"/>
      <c r="E11" s="41"/>
      <c r="F11" s="53"/>
    </row>
    <row r="12" spans="1:1735" s="7" customFormat="1" ht="12.65" customHeight="1" x14ac:dyDescent="0.35">
      <c r="A12" s="21" t="s">
        <v>7</v>
      </c>
      <c r="B12" s="58">
        <v>1197063492</v>
      </c>
      <c r="C12" s="59">
        <v>9.1767700849158002E-2</v>
      </c>
      <c r="D12" s="14"/>
      <c r="F12" s="48"/>
    </row>
    <row r="13" spans="1:1735" customFormat="1" ht="12.65" customHeight="1" x14ac:dyDescent="0.35">
      <c r="A13" s="13" t="s">
        <v>43</v>
      </c>
      <c r="B13" s="60">
        <v>187136132</v>
      </c>
      <c r="C13" s="61">
        <v>1.4345983061226418E-2</v>
      </c>
      <c r="D13" s="15"/>
      <c r="E13" s="7"/>
      <c r="F13" s="55"/>
    </row>
    <row r="14" spans="1:1735" customFormat="1" ht="12.65" customHeight="1" x14ac:dyDescent="0.35">
      <c r="A14" s="13" t="s">
        <v>8</v>
      </c>
      <c r="B14" s="60">
        <v>1009927360</v>
      </c>
      <c r="C14" s="61">
        <v>7.7421717787931582E-2</v>
      </c>
      <c r="D14" s="15"/>
      <c r="E14" s="40"/>
      <c r="F14" s="42"/>
    </row>
    <row r="15" spans="1:1735" s="7" customFormat="1" ht="12.65" customHeight="1" x14ac:dyDescent="0.35">
      <c r="A15" s="16" t="s">
        <v>19</v>
      </c>
      <c r="B15" s="62">
        <v>12888732761</v>
      </c>
      <c r="C15" s="63">
        <v>0.98805901294347576</v>
      </c>
      <c r="D15" s="14"/>
      <c r="F15" s="52"/>
    </row>
    <row r="16" spans="1:1735" s="7" customFormat="1" ht="12.65" customHeight="1" x14ac:dyDescent="0.35">
      <c r="A16" s="13" t="s">
        <v>9</v>
      </c>
      <c r="B16" s="64">
        <v>155764169</v>
      </c>
      <c r="C16" s="65">
        <v>1.1940987056524226E-2</v>
      </c>
      <c r="D16" s="14"/>
      <c r="F16" s="33"/>
    </row>
    <row r="17" spans="1:1735" s="7" customFormat="1" ht="12.65" customHeight="1" x14ac:dyDescent="0.35">
      <c r="A17" s="16" t="s">
        <v>10</v>
      </c>
      <c r="B17" s="66">
        <v>13044496930</v>
      </c>
      <c r="C17" s="67">
        <v>1</v>
      </c>
      <c r="D17" s="14"/>
      <c r="F17" s="33"/>
    </row>
    <row r="18" spans="1:1735" customFormat="1" ht="12.65" customHeight="1" x14ac:dyDescent="0.35">
      <c r="A18" s="17" t="str">
        <f>Titulos!A22</f>
        <v>* Free float</v>
      </c>
      <c r="B18" s="66">
        <v>8112803196</v>
      </c>
      <c r="C18" s="67">
        <v>0.6219330066567772</v>
      </c>
      <c r="D18" s="15"/>
      <c r="F18" s="34"/>
    </row>
    <row r="19" spans="1:1735" ht="12.65" customHeight="1" x14ac:dyDescent="0.35">
      <c r="B19" s="36"/>
      <c r="C19" s="39"/>
      <c r="F19" s="35"/>
    </row>
    <row r="20" spans="1:1735" s="8" customFormat="1" ht="12.65" customHeight="1" x14ac:dyDescent="0.35">
      <c r="A20" s="56" t="str">
        <f>Titulos!C24</f>
        <v>COMMON SHARES (PETR3, PBR-ADR)</v>
      </c>
      <c r="B20" s="68"/>
      <c r="C20" s="69"/>
      <c r="D20" s="19"/>
      <c r="E20" s="7"/>
      <c r="F20" s="3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</row>
    <row r="21" spans="1:1735" customFormat="1" ht="12.65" customHeight="1" x14ac:dyDescent="0.35">
      <c r="A21" s="20" t="s">
        <v>22</v>
      </c>
      <c r="B21" s="70">
        <v>3740470811</v>
      </c>
      <c r="C21" s="71">
        <v>0.50258567128971632</v>
      </c>
      <c r="D21" s="32" t="str">
        <f>A20</f>
        <v>COMMON SHARES (PETR3, PBR-ADR)</v>
      </c>
      <c r="E21" s="7"/>
      <c r="F21" s="3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</row>
    <row r="22" spans="1:1735" s="7" customFormat="1" ht="12.65" customHeight="1" x14ac:dyDescent="0.35">
      <c r="A22" s="13" t="s">
        <v>2</v>
      </c>
      <c r="B22" s="72">
        <v>3740470811</v>
      </c>
      <c r="C22" s="65">
        <v>0.50258567128971632</v>
      </c>
      <c r="F22" s="37"/>
    </row>
    <row r="23" spans="1:1735" s="7" customFormat="1" ht="12.65" customHeight="1" x14ac:dyDescent="0.35">
      <c r="A23" s="21" t="s">
        <v>14</v>
      </c>
      <c r="B23" s="70">
        <v>3077681388</v>
      </c>
      <c r="C23" s="71">
        <v>0.4135304469841099</v>
      </c>
      <c r="D23" s="14"/>
      <c r="F23" s="37"/>
    </row>
    <row r="24" spans="1:1735" s="7" customFormat="1" ht="12.65" customHeight="1" x14ac:dyDescent="0.35">
      <c r="A24" s="13" t="str">
        <f>Titulos!A32</f>
        <v xml:space="preserve">  NYSE - ADRs</v>
      </c>
      <c r="B24" s="72">
        <v>2068948618</v>
      </c>
      <c r="C24" s="65">
        <v>0.27799279357655732</v>
      </c>
      <c r="D24" s="15"/>
      <c r="F24" s="37"/>
    </row>
    <row r="25" spans="1:1735" s="7" customFormat="1" ht="12.65" customHeight="1" x14ac:dyDescent="0.35">
      <c r="A25" s="13" t="str">
        <f>Titulos!A33</f>
        <v xml:space="preserve">  B3</v>
      </c>
      <c r="B25" s="72">
        <v>1008732770</v>
      </c>
      <c r="C25" s="65">
        <v>0.13553765340755256</v>
      </c>
      <c r="D25" s="15"/>
      <c r="F25" s="37"/>
    </row>
    <row r="26" spans="1:1735" s="7" customFormat="1" ht="12.65" customHeight="1" x14ac:dyDescent="0.35">
      <c r="A26" s="21" t="s">
        <v>15</v>
      </c>
      <c r="B26" s="70">
        <v>624079183</v>
      </c>
      <c r="C26" s="71">
        <v>8.3853950738928179E-2</v>
      </c>
      <c r="D26" s="14"/>
      <c r="F26" s="37"/>
    </row>
    <row r="27" spans="1:1735" s="7" customFormat="1" ht="12.65" customHeight="1" x14ac:dyDescent="0.35">
      <c r="A27" s="13" t="s">
        <v>11</v>
      </c>
      <c r="B27" s="72">
        <v>299097828</v>
      </c>
      <c r="C27" s="65">
        <v>4.0188064621332537E-2</v>
      </c>
      <c r="D27" s="14"/>
      <c r="F27" s="37"/>
    </row>
    <row r="28" spans="1:1735" s="7" customFormat="1" ht="12.65" customHeight="1" x14ac:dyDescent="0.35">
      <c r="A28" s="21" t="s">
        <v>7</v>
      </c>
      <c r="B28" s="70">
        <v>324981355</v>
      </c>
      <c r="C28" s="71">
        <v>4.3665886117595643E-2</v>
      </c>
      <c r="D28" s="14"/>
      <c r="F28" s="37"/>
    </row>
    <row r="29" spans="1:1735" customFormat="1" ht="12.65" customHeight="1" x14ac:dyDescent="0.35">
      <c r="A29" s="13" t="s">
        <v>43</v>
      </c>
      <c r="B29" s="72">
        <v>165126889</v>
      </c>
      <c r="C29" s="65">
        <v>2.2187155721677808E-2</v>
      </c>
      <c r="D29" s="15"/>
      <c r="F29" s="37"/>
    </row>
    <row r="30" spans="1:1735" customFormat="1" ht="12.65" customHeight="1" x14ac:dyDescent="0.35">
      <c r="A30" s="13" t="s">
        <v>8</v>
      </c>
      <c r="B30" s="72">
        <v>159854466</v>
      </c>
      <c r="C30" s="65">
        <v>2.1478730395917835E-2</v>
      </c>
      <c r="D30" s="15"/>
      <c r="F30" s="37"/>
    </row>
    <row r="31" spans="1:1735" s="7" customFormat="1" ht="12.65" customHeight="1" x14ac:dyDescent="0.35">
      <c r="A31" s="16" t="s">
        <v>19</v>
      </c>
      <c r="B31" s="66">
        <v>7442231382</v>
      </c>
      <c r="C31" s="67">
        <v>0.99997006901275443</v>
      </c>
      <c r="D31" s="14"/>
      <c r="F31" s="37"/>
    </row>
    <row r="32" spans="1:1735" s="7" customFormat="1" ht="12.65" customHeight="1" x14ac:dyDescent="0.35">
      <c r="A32" s="13" t="s">
        <v>9</v>
      </c>
      <c r="B32" s="72">
        <v>222760</v>
      </c>
      <c r="C32" s="73">
        <v>2.9930987245577843E-5</v>
      </c>
      <c r="D32" s="14"/>
      <c r="F32" s="37"/>
    </row>
    <row r="33" spans="1:1735" s="7" customFormat="1" ht="12.65" customHeight="1" x14ac:dyDescent="0.35">
      <c r="A33" s="16" t="s">
        <v>10</v>
      </c>
      <c r="B33" s="66">
        <v>7442454142</v>
      </c>
      <c r="C33" s="67">
        <v>1</v>
      </c>
      <c r="D33" s="14"/>
      <c r="F33" s="37"/>
    </row>
    <row r="34" spans="1:1735" customFormat="1" ht="12.65" customHeight="1" x14ac:dyDescent="0.35">
      <c r="A34" s="17" t="s">
        <v>13</v>
      </c>
      <c r="B34" s="66">
        <v>3701760571</v>
      </c>
      <c r="C34" s="67">
        <v>0.49738439772303805</v>
      </c>
      <c r="D34" s="50" t="s">
        <v>45</v>
      </c>
      <c r="F34" s="37"/>
    </row>
    <row r="35" spans="1:1735" ht="12.65" customHeight="1" x14ac:dyDescent="0.35">
      <c r="B35" s="36"/>
      <c r="C35" s="39"/>
      <c r="F35" s="35"/>
    </row>
    <row r="36" spans="1:1735" s="8" customFormat="1" ht="12.65" customHeight="1" x14ac:dyDescent="0.35">
      <c r="A36" s="56" t="str">
        <f>Titulos!C44</f>
        <v>PREFERRED SHARES (PETR4, PBR/A-ADR)</v>
      </c>
      <c r="B36" s="68"/>
      <c r="C36" s="69"/>
      <c r="D36" s="19"/>
      <c r="E36" s="7"/>
      <c r="F36" s="3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</row>
    <row r="37" spans="1:1735" customFormat="1" ht="12.65" customHeight="1" x14ac:dyDescent="0.35">
      <c r="A37" s="20" t="s">
        <v>22</v>
      </c>
      <c r="B37" s="70">
        <v>1035458754</v>
      </c>
      <c r="C37" s="71">
        <v>0.18483592382015201</v>
      </c>
      <c r="D37" s="32" t="str">
        <f>A36</f>
        <v>PREFERRED SHARES (PETR4, PBR/A-ADR)</v>
      </c>
      <c r="E37" s="7"/>
      <c r="F37" s="4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</row>
    <row r="38" spans="1:1735" customFormat="1" ht="12.65" customHeight="1" x14ac:dyDescent="0.35">
      <c r="A38" s="13" t="s">
        <v>3</v>
      </c>
      <c r="B38" s="72">
        <v>900210496</v>
      </c>
      <c r="C38" s="65">
        <v>0.16069325602587667</v>
      </c>
      <c r="D38" s="15"/>
      <c r="F38" s="43"/>
      <c r="G38" s="44"/>
    </row>
    <row r="39" spans="1:1735" customFormat="1" ht="12.65" customHeight="1" x14ac:dyDescent="0.35">
      <c r="A39" s="13" t="str">
        <f>Titulos!A48</f>
        <v xml:space="preserve">  BNDES</v>
      </c>
      <c r="B39" s="72">
        <v>135248258</v>
      </c>
      <c r="C39" s="65">
        <v>2.4142667794275333E-2</v>
      </c>
      <c r="D39" s="15"/>
      <c r="F39" s="37"/>
    </row>
    <row r="40" spans="1:1735" s="7" customFormat="1" ht="12.65" customHeight="1" x14ac:dyDescent="0.35">
      <c r="A40" s="21" t="s">
        <v>14</v>
      </c>
      <c r="B40" s="70">
        <v>2878235966</v>
      </c>
      <c r="C40" s="71">
        <v>0.51378328851136223</v>
      </c>
      <c r="D40" s="14"/>
      <c r="F40" s="37"/>
    </row>
    <row r="41" spans="1:1735" s="7" customFormat="1" ht="12.65" customHeight="1" x14ac:dyDescent="0.35">
      <c r="A41" s="13" t="str">
        <f>Titulos!A52</f>
        <v xml:space="preserve">  NYSE - ADRs</v>
      </c>
      <c r="B41" s="72">
        <v>648769072</v>
      </c>
      <c r="C41" s="65">
        <v>0.11580937464271292</v>
      </c>
      <c r="D41" s="15"/>
      <c r="F41" s="41"/>
    </row>
    <row r="42" spans="1:1735" s="7" customFormat="1" ht="12.65" customHeight="1" x14ac:dyDescent="0.35">
      <c r="A42" s="13" t="str">
        <f>Titulos!A53</f>
        <v xml:space="preserve">  B3</v>
      </c>
      <c r="B42" s="72">
        <v>2229466894</v>
      </c>
      <c r="C42" s="65">
        <v>0.39797391386864928</v>
      </c>
      <c r="D42" s="15"/>
      <c r="F42" s="37"/>
    </row>
    <row r="43" spans="1:1735" s="7" customFormat="1" ht="12.65" customHeight="1" x14ac:dyDescent="0.35">
      <c r="A43" s="21" t="s">
        <v>15</v>
      </c>
      <c r="B43" s="70">
        <v>1532806659</v>
      </c>
      <c r="C43" s="71">
        <v>0.27371566432219829</v>
      </c>
      <c r="D43" s="14"/>
      <c r="F43" s="37"/>
    </row>
    <row r="44" spans="1:1735" s="7" customFormat="1" ht="12.65" customHeight="1" x14ac:dyDescent="0.35">
      <c r="A44" s="13" t="s">
        <v>11</v>
      </c>
      <c r="B44" s="72">
        <v>660724522</v>
      </c>
      <c r="C44" s="65">
        <v>0.11804349793531067</v>
      </c>
      <c r="D44" s="14"/>
      <c r="F44" s="43"/>
    </row>
    <row r="45" spans="1:1735" s="7" customFormat="1" ht="12.65" customHeight="1" x14ac:dyDescent="0.35">
      <c r="A45" s="21" t="s">
        <v>7</v>
      </c>
      <c r="B45" s="70">
        <v>872082137</v>
      </c>
      <c r="C45" s="71">
        <v>0.15567216638688766</v>
      </c>
      <c r="D45" s="14"/>
      <c r="F45" s="43"/>
    </row>
    <row r="46" spans="1:1735" customFormat="1" ht="12.65" customHeight="1" x14ac:dyDescent="0.35">
      <c r="A46" s="13" t="s">
        <v>43</v>
      </c>
      <c r="B46" s="72">
        <v>22009243</v>
      </c>
      <c r="C46" s="65">
        <v>3.9287888066734276E-3</v>
      </c>
      <c r="D46" s="15"/>
      <c r="F46" s="43"/>
    </row>
    <row r="47" spans="1:1735" customFormat="1" ht="12.65" customHeight="1" x14ac:dyDescent="0.35">
      <c r="A47" s="13" t="s">
        <v>8</v>
      </c>
      <c r="B47" s="72">
        <v>850072894</v>
      </c>
      <c r="C47" s="65">
        <v>0.15174337758021422</v>
      </c>
      <c r="D47" s="15"/>
      <c r="F47" s="43"/>
      <c r="G47" s="44"/>
    </row>
    <row r="48" spans="1:1735" s="7" customFormat="1" ht="12.65" customHeight="1" x14ac:dyDescent="0.35">
      <c r="A48" s="16" t="s">
        <v>19</v>
      </c>
      <c r="B48" s="74">
        <v>5446501379</v>
      </c>
      <c r="C48" s="67">
        <v>0.97223487665371255</v>
      </c>
      <c r="D48" s="14"/>
      <c r="F48" s="43"/>
    </row>
    <row r="49" spans="1:6" s="7" customFormat="1" ht="12.65" customHeight="1" x14ac:dyDescent="0.35">
      <c r="A49" s="13" t="s">
        <v>9</v>
      </c>
      <c r="B49" s="72">
        <v>155541409</v>
      </c>
      <c r="C49" s="65">
        <v>2.7765123346287442E-2</v>
      </c>
      <c r="D49" s="14"/>
      <c r="F49" s="43"/>
    </row>
    <row r="50" spans="1:6" s="7" customFormat="1" ht="12.65" customHeight="1" x14ac:dyDescent="0.35">
      <c r="A50" s="16" t="s">
        <v>10</v>
      </c>
      <c r="B50" s="74">
        <v>5602042788</v>
      </c>
      <c r="C50" s="67">
        <v>1</v>
      </c>
      <c r="D50" s="14"/>
      <c r="F50" s="43"/>
    </row>
    <row r="51" spans="1:6" customFormat="1" ht="12.65" customHeight="1" x14ac:dyDescent="0.35">
      <c r="A51" s="17" t="s">
        <v>13</v>
      </c>
      <c r="B51" s="66">
        <v>4411042625</v>
      </c>
      <c r="C51" s="67">
        <v>0.78739895283356054</v>
      </c>
      <c r="D51" s="15"/>
      <c r="F51" s="43"/>
    </row>
    <row r="52" spans="1:6" x14ac:dyDescent="0.35">
      <c r="A52" s="57" t="str">
        <f>Titulos!C63</f>
        <v>** without  shares in treasury</v>
      </c>
      <c r="B52" s="30"/>
      <c r="C52" s="22"/>
      <c r="E52" s="1" t="s">
        <v>45</v>
      </c>
      <c r="F52" s="43"/>
    </row>
    <row r="53" spans="1:6" x14ac:dyDescent="0.35">
      <c r="A53" s="22"/>
      <c r="B53" s="30"/>
      <c r="C53" s="47"/>
      <c r="E53" s="45"/>
    </row>
    <row r="54" spans="1:6" x14ac:dyDescent="0.35">
      <c r="A54" s="22"/>
      <c r="B54" s="30"/>
      <c r="C54" s="23"/>
    </row>
    <row r="55" spans="1:6" x14ac:dyDescent="0.35">
      <c r="A55" s="22"/>
      <c r="B55" s="22"/>
      <c r="C55" s="23"/>
    </row>
    <row r="56" spans="1:6" x14ac:dyDescent="0.35">
      <c r="A56" s="22"/>
      <c r="B56" s="22"/>
      <c r="C56" s="23"/>
    </row>
    <row r="57" spans="1:6" x14ac:dyDescent="0.35">
      <c r="A57" s="22"/>
      <c r="B57" s="22"/>
      <c r="C57" s="23"/>
    </row>
    <row r="58" spans="1:6" x14ac:dyDescent="0.35">
      <c r="A58" s="22"/>
      <c r="B58" s="22"/>
      <c r="C58" s="23"/>
    </row>
    <row r="59" spans="1:6" x14ac:dyDescent="0.35">
      <c r="A59" s="22"/>
      <c r="B59" s="22"/>
      <c r="C59" s="23"/>
    </row>
    <row r="60" spans="1:6" x14ac:dyDescent="0.35">
      <c r="A60" s="22"/>
      <c r="B60" s="22"/>
      <c r="C60" s="23"/>
    </row>
    <row r="61" spans="1:6" x14ac:dyDescent="0.35">
      <c r="A61" s="22"/>
      <c r="B61" s="22"/>
      <c r="C61" s="23"/>
    </row>
    <row r="62" spans="1:6" x14ac:dyDescent="0.35">
      <c r="A62" s="24"/>
      <c r="B62" s="24"/>
      <c r="C62" s="25"/>
    </row>
    <row r="63" spans="1:6" x14ac:dyDescent="0.35">
      <c r="A63" s="24"/>
      <c r="B63" s="24"/>
      <c r="C63" s="25"/>
    </row>
    <row r="64" spans="1:6" x14ac:dyDescent="0.35">
      <c r="A64" s="24"/>
      <c r="B64" s="24"/>
      <c r="C64" s="25"/>
    </row>
    <row r="65" spans="1:3" x14ac:dyDescent="0.35">
      <c r="A65" s="24"/>
      <c r="B65" s="24"/>
      <c r="C65" s="25"/>
    </row>
    <row r="66" spans="1:3" x14ac:dyDescent="0.35">
      <c r="A66" s="24"/>
      <c r="B66" s="24"/>
      <c r="C66" s="25"/>
    </row>
    <row r="67" spans="1:3" x14ac:dyDescent="0.35">
      <c r="A67" s="24"/>
      <c r="B67" s="24"/>
      <c r="C67" s="25"/>
    </row>
    <row r="68" spans="1:3" x14ac:dyDescent="0.35">
      <c r="A68" s="24"/>
      <c r="B68" s="24"/>
      <c r="C68" s="25"/>
    </row>
    <row r="69" spans="1:3" x14ac:dyDescent="0.35">
      <c r="A69" s="24"/>
      <c r="B69" s="24"/>
      <c r="C69" s="25"/>
    </row>
    <row r="70" spans="1:3" x14ac:dyDescent="0.35">
      <c r="A70" s="24"/>
      <c r="B70" s="24"/>
      <c r="C70" s="25"/>
    </row>
    <row r="71" spans="1:3" x14ac:dyDescent="0.35">
      <c r="A71" s="24"/>
      <c r="B71" s="24"/>
      <c r="C71" s="25"/>
    </row>
    <row r="72" spans="1:3" x14ac:dyDescent="0.35">
      <c r="A72" s="24"/>
      <c r="B72" s="24"/>
      <c r="C72" s="25"/>
    </row>
    <row r="73" spans="1:3" x14ac:dyDescent="0.35">
      <c r="A73" s="24"/>
      <c r="B73" s="24"/>
      <c r="C73" s="25"/>
    </row>
    <row r="74" spans="1:3" x14ac:dyDescent="0.35">
      <c r="A74" s="24"/>
      <c r="B74" s="24"/>
      <c r="C74" s="25"/>
    </row>
    <row r="75" spans="1:3" x14ac:dyDescent="0.35">
      <c r="A75" s="24"/>
      <c r="B75" s="24"/>
      <c r="C75" s="25"/>
    </row>
    <row r="76" spans="1:3" x14ac:dyDescent="0.35">
      <c r="A76" s="24"/>
      <c r="B76" s="24"/>
      <c r="C76" s="25"/>
    </row>
    <row r="77" spans="1:3" x14ac:dyDescent="0.35">
      <c r="A77" s="24"/>
      <c r="B77" s="24"/>
      <c r="C77" s="25"/>
    </row>
    <row r="78" spans="1:3" x14ac:dyDescent="0.35">
      <c r="A78" s="24"/>
      <c r="B78" s="24"/>
      <c r="C78" s="25"/>
    </row>
    <row r="79" spans="1:3" x14ac:dyDescent="0.35">
      <c r="A79" s="24"/>
      <c r="B79" s="24"/>
      <c r="C79" s="25"/>
    </row>
    <row r="80" spans="1:3" x14ac:dyDescent="0.35">
      <c r="A80" s="24"/>
      <c r="B80" s="24"/>
      <c r="C80" s="25"/>
    </row>
    <row r="81" spans="1:3" x14ac:dyDescent="0.35">
      <c r="A81" s="24"/>
      <c r="B81" s="24"/>
      <c r="C81" s="25"/>
    </row>
    <row r="82" spans="1:3" x14ac:dyDescent="0.35">
      <c r="A82" s="24"/>
      <c r="B82" s="24"/>
      <c r="C82" s="25"/>
    </row>
    <row r="83" spans="1:3" x14ac:dyDescent="0.35">
      <c r="A83" s="24"/>
      <c r="B83" s="24"/>
      <c r="C83" s="25"/>
    </row>
    <row r="84" spans="1:3" x14ac:dyDescent="0.35">
      <c r="A84" s="24"/>
      <c r="B84" s="24"/>
      <c r="C84" s="25"/>
    </row>
    <row r="85" spans="1:3" x14ac:dyDescent="0.35">
      <c r="A85" s="24"/>
      <c r="B85" s="24"/>
      <c r="C85" s="25"/>
    </row>
    <row r="86" spans="1:3" x14ac:dyDescent="0.35">
      <c r="A86" s="24"/>
      <c r="B86" s="24"/>
      <c r="C86" s="25"/>
    </row>
    <row r="87" spans="1:3" x14ac:dyDescent="0.35">
      <c r="A87" s="24"/>
      <c r="B87" s="24"/>
      <c r="C87" s="25"/>
    </row>
    <row r="88" spans="1:3" x14ac:dyDescent="0.35">
      <c r="A88" s="24"/>
      <c r="B88" s="24"/>
      <c r="C88" s="25"/>
    </row>
    <row r="89" spans="1:3" x14ac:dyDescent="0.35">
      <c r="A89" s="24"/>
      <c r="B89" s="24"/>
      <c r="C89" s="25"/>
    </row>
    <row r="90" spans="1:3" x14ac:dyDescent="0.35">
      <c r="A90" s="24"/>
      <c r="B90" s="24"/>
      <c r="C90" s="25"/>
    </row>
    <row r="91" spans="1:3" x14ac:dyDescent="0.35">
      <c r="A91" s="24"/>
      <c r="B91" s="24"/>
      <c r="C91" s="25"/>
    </row>
    <row r="92" spans="1:3" x14ac:dyDescent="0.35">
      <c r="A92" s="24"/>
      <c r="B92" s="24"/>
      <c r="C92" s="25"/>
    </row>
    <row r="93" spans="1:3" x14ac:dyDescent="0.35">
      <c r="A93" s="24"/>
      <c r="B93" s="24"/>
      <c r="C93" s="25"/>
    </row>
    <row r="94" spans="1:3" x14ac:dyDescent="0.35">
      <c r="A94" s="24"/>
      <c r="B94" s="24"/>
      <c r="C94" s="25"/>
    </row>
    <row r="95" spans="1:3" x14ac:dyDescent="0.35">
      <c r="A95" s="24"/>
      <c r="B95" s="24"/>
      <c r="C95" s="25"/>
    </row>
    <row r="96" spans="1:3" x14ac:dyDescent="0.35">
      <c r="A96" s="24"/>
      <c r="B96" s="24"/>
      <c r="C96" s="25"/>
    </row>
    <row r="97" spans="1:3" x14ac:dyDescent="0.35">
      <c r="A97" s="24"/>
      <c r="B97" s="24"/>
      <c r="C97" s="25"/>
    </row>
    <row r="98" spans="1:3" x14ac:dyDescent="0.35">
      <c r="A98" s="24"/>
      <c r="B98" s="24"/>
      <c r="C98" s="25"/>
    </row>
    <row r="99" spans="1:3" x14ac:dyDescent="0.35">
      <c r="A99" s="24"/>
      <c r="B99" s="24"/>
      <c r="C99" s="25"/>
    </row>
    <row r="100" spans="1:3" x14ac:dyDescent="0.35">
      <c r="A100" s="24"/>
      <c r="B100" s="24"/>
      <c r="C100" s="25"/>
    </row>
    <row r="101" spans="1:3" x14ac:dyDescent="0.35">
      <c r="A101" s="24"/>
      <c r="B101" s="24"/>
      <c r="C101" s="25"/>
    </row>
    <row r="102" spans="1:3" x14ac:dyDescent="0.35">
      <c r="A102" s="24"/>
      <c r="B102" s="24"/>
      <c r="C102" s="25"/>
    </row>
    <row r="103" spans="1:3" x14ac:dyDescent="0.35">
      <c r="A103" s="24"/>
      <c r="B103" s="24"/>
      <c r="C103" s="25"/>
    </row>
    <row r="104" spans="1:3" x14ac:dyDescent="0.35">
      <c r="A104" s="24"/>
      <c r="B104" s="24"/>
      <c r="C104" s="25"/>
    </row>
    <row r="105" spans="1:3" x14ac:dyDescent="0.35">
      <c r="A105" s="24"/>
      <c r="B105" s="24"/>
      <c r="C105" s="25"/>
    </row>
    <row r="106" spans="1:3" x14ac:dyDescent="0.35">
      <c r="A106" s="24"/>
      <c r="B106" s="24"/>
      <c r="C106" s="25"/>
    </row>
    <row r="107" spans="1:3" x14ac:dyDescent="0.35">
      <c r="A107" s="24"/>
      <c r="B107" s="24"/>
      <c r="C107" s="25"/>
    </row>
    <row r="108" spans="1:3" x14ac:dyDescent="0.35">
      <c r="A108" s="24"/>
      <c r="B108" s="24"/>
      <c r="C108" s="25"/>
    </row>
    <row r="109" spans="1:3" x14ac:dyDescent="0.35">
      <c r="A109" s="24"/>
      <c r="B109" s="24"/>
      <c r="C109" s="25"/>
    </row>
    <row r="110" spans="1:3" x14ac:dyDescent="0.35">
      <c r="A110" s="24"/>
      <c r="B110" s="24"/>
      <c r="C110" s="25"/>
    </row>
    <row r="111" spans="1:3" x14ac:dyDescent="0.35">
      <c r="A111" s="24"/>
      <c r="B111" s="24"/>
      <c r="C111" s="25"/>
    </row>
    <row r="112" spans="1:3" x14ac:dyDescent="0.35">
      <c r="A112" s="24"/>
      <c r="B112" s="24"/>
      <c r="C112" s="25"/>
    </row>
    <row r="113" spans="1:3" x14ac:dyDescent="0.35">
      <c r="A113" s="24"/>
      <c r="B113" s="24"/>
      <c r="C113" s="25"/>
    </row>
    <row r="114" spans="1:3" x14ac:dyDescent="0.35">
      <c r="A114" s="24"/>
      <c r="B114" s="24"/>
      <c r="C114" s="25"/>
    </row>
    <row r="115" spans="1:3" x14ac:dyDescent="0.35">
      <c r="A115" s="24"/>
      <c r="B115" s="24"/>
      <c r="C115" s="25"/>
    </row>
    <row r="116" spans="1:3" x14ac:dyDescent="0.35">
      <c r="A116" s="24"/>
      <c r="B116" s="24"/>
      <c r="C116" s="25"/>
    </row>
    <row r="117" spans="1:3" x14ac:dyDescent="0.35">
      <c r="A117" s="24"/>
      <c r="B117" s="24"/>
      <c r="C117" s="25"/>
    </row>
    <row r="118" spans="1:3" x14ac:dyDescent="0.35">
      <c r="A118" s="24"/>
      <c r="B118" s="24"/>
      <c r="C118" s="25"/>
    </row>
    <row r="119" spans="1:3" x14ac:dyDescent="0.35">
      <c r="A119" s="24"/>
      <c r="B119" s="24"/>
      <c r="C119" s="25"/>
    </row>
    <row r="120" spans="1:3" x14ac:dyDescent="0.35">
      <c r="A120" s="24"/>
      <c r="B120" s="24"/>
      <c r="C120" s="25"/>
    </row>
    <row r="121" spans="1:3" x14ac:dyDescent="0.35">
      <c r="A121" s="24"/>
      <c r="B121" s="24"/>
      <c r="C121" s="25"/>
    </row>
    <row r="122" spans="1:3" x14ac:dyDescent="0.35">
      <c r="A122" s="24"/>
      <c r="B122" s="24"/>
      <c r="C122" s="25"/>
    </row>
    <row r="123" spans="1:3" x14ac:dyDescent="0.35">
      <c r="A123" s="24"/>
      <c r="B123" s="24"/>
      <c r="C123" s="25"/>
    </row>
    <row r="124" spans="1:3" x14ac:dyDescent="0.35">
      <c r="A124" s="24"/>
      <c r="B124" s="24"/>
      <c r="C124" s="25"/>
    </row>
    <row r="125" spans="1:3" x14ac:dyDescent="0.35">
      <c r="A125" s="24"/>
      <c r="B125" s="24"/>
      <c r="C125" s="25"/>
    </row>
    <row r="126" spans="1:3" x14ac:dyDescent="0.35">
      <c r="A126" s="24"/>
      <c r="B126" s="24"/>
      <c r="C126" s="25"/>
    </row>
    <row r="127" spans="1:3" x14ac:dyDescent="0.35">
      <c r="A127" s="24"/>
      <c r="B127" s="24"/>
      <c r="C127" s="25"/>
    </row>
    <row r="128" spans="1:3" x14ac:dyDescent="0.35">
      <c r="A128" s="24"/>
      <c r="B128" s="24"/>
      <c r="C128" s="25"/>
    </row>
    <row r="129" spans="1:3" x14ac:dyDescent="0.35">
      <c r="A129" s="24"/>
      <c r="B129" s="24"/>
      <c r="C129" s="25"/>
    </row>
    <row r="130" spans="1:3" x14ac:dyDescent="0.35">
      <c r="A130" s="24"/>
      <c r="B130" s="24"/>
      <c r="C130" s="25"/>
    </row>
    <row r="131" spans="1:3" x14ac:dyDescent="0.35">
      <c r="A131" s="24"/>
      <c r="B131" s="24"/>
      <c r="C131" s="25"/>
    </row>
    <row r="132" spans="1:3" x14ac:dyDescent="0.35">
      <c r="A132" s="24"/>
      <c r="B132" s="24"/>
      <c r="C132" s="25"/>
    </row>
    <row r="133" spans="1:3" x14ac:dyDescent="0.35">
      <c r="A133" s="24"/>
      <c r="B133" s="24"/>
      <c r="C133" s="25"/>
    </row>
    <row r="134" spans="1:3" x14ac:dyDescent="0.35">
      <c r="A134" s="24"/>
      <c r="B134" s="24"/>
      <c r="C134" s="25"/>
    </row>
    <row r="135" spans="1:3" x14ac:dyDescent="0.35">
      <c r="A135" s="24"/>
      <c r="B135" s="24"/>
      <c r="C135" s="25"/>
    </row>
    <row r="136" spans="1:3" x14ac:dyDescent="0.35">
      <c r="A136" s="24"/>
      <c r="B136" s="24"/>
      <c r="C136" s="25"/>
    </row>
    <row r="137" spans="1:3" x14ac:dyDescent="0.35">
      <c r="A137" s="24"/>
      <c r="B137" s="24"/>
      <c r="C137" s="25"/>
    </row>
    <row r="138" spans="1:3" x14ac:dyDescent="0.35">
      <c r="A138" s="24"/>
      <c r="B138" s="24"/>
      <c r="C138" s="25"/>
    </row>
    <row r="139" spans="1:3" x14ac:dyDescent="0.35">
      <c r="A139" s="24"/>
      <c r="B139" s="24"/>
      <c r="C139" s="25"/>
    </row>
    <row r="140" spans="1:3" x14ac:dyDescent="0.35">
      <c r="A140" s="24"/>
      <c r="B140" s="24"/>
      <c r="C140" s="25"/>
    </row>
    <row r="141" spans="1:3" x14ac:dyDescent="0.35">
      <c r="A141" s="24"/>
      <c r="B141" s="24"/>
      <c r="C141" s="25"/>
    </row>
    <row r="142" spans="1:3" x14ac:dyDescent="0.35">
      <c r="A142" s="24"/>
      <c r="B142" s="24"/>
      <c r="C142" s="25"/>
    </row>
    <row r="143" spans="1:3" x14ac:dyDescent="0.35">
      <c r="A143" s="24"/>
      <c r="B143" s="24"/>
      <c r="C143" s="25"/>
    </row>
    <row r="144" spans="1:3" x14ac:dyDescent="0.35">
      <c r="A144" s="24"/>
      <c r="B144" s="24"/>
      <c r="C144" s="25"/>
    </row>
    <row r="145" spans="1:3" x14ac:dyDescent="0.35">
      <c r="A145" s="24"/>
      <c r="B145" s="24"/>
      <c r="C145" s="25"/>
    </row>
    <row r="146" spans="1:3" x14ac:dyDescent="0.35">
      <c r="A146" s="24"/>
      <c r="B146" s="24"/>
      <c r="C146" s="25"/>
    </row>
    <row r="147" spans="1:3" x14ac:dyDescent="0.35">
      <c r="A147" s="24"/>
      <c r="B147" s="24"/>
      <c r="C147" s="25"/>
    </row>
    <row r="148" spans="1:3" x14ac:dyDescent="0.35">
      <c r="A148" s="24"/>
      <c r="B148" s="24"/>
      <c r="C148" s="25"/>
    </row>
    <row r="149" spans="1:3" x14ac:dyDescent="0.35">
      <c r="A149" s="24"/>
      <c r="B149" s="24"/>
      <c r="C149" s="25"/>
    </row>
    <row r="150" spans="1:3" x14ac:dyDescent="0.35">
      <c r="A150" s="24"/>
      <c r="B150" s="24"/>
      <c r="C150" s="25"/>
    </row>
    <row r="151" spans="1:3" x14ac:dyDescent="0.35">
      <c r="A151" s="24"/>
      <c r="B151" s="24"/>
      <c r="C151" s="25"/>
    </row>
    <row r="152" spans="1:3" x14ac:dyDescent="0.35">
      <c r="A152" s="24"/>
      <c r="B152" s="24"/>
      <c r="C152" s="25"/>
    </row>
    <row r="153" spans="1:3" x14ac:dyDescent="0.35">
      <c r="A153" s="24"/>
      <c r="B153" s="24"/>
      <c r="C153" s="25"/>
    </row>
    <row r="154" spans="1:3" x14ac:dyDescent="0.35">
      <c r="A154" s="24"/>
      <c r="B154" s="24"/>
      <c r="C154" s="25"/>
    </row>
    <row r="155" spans="1:3" x14ac:dyDescent="0.35">
      <c r="A155" s="24"/>
      <c r="B155" s="24"/>
      <c r="C155" s="25"/>
    </row>
    <row r="156" spans="1:3" x14ac:dyDescent="0.35">
      <c r="A156" s="24"/>
      <c r="B156" s="24"/>
      <c r="C156" s="25"/>
    </row>
    <row r="157" spans="1:3" x14ac:dyDescent="0.35">
      <c r="A157" s="24"/>
      <c r="B157" s="24"/>
      <c r="C157" s="25"/>
    </row>
    <row r="158" spans="1:3" x14ac:dyDescent="0.35">
      <c r="A158" s="24"/>
      <c r="B158" s="24"/>
      <c r="C158" s="25"/>
    </row>
    <row r="159" spans="1:3" x14ac:dyDescent="0.35">
      <c r="A159" s="24"/>
      <c r="B159" s="24"/>
      <c r="C159" s="25"/>
    </row>
    <row r="160" spans="1:3" x14ac:dyDescent="0.35">
      <c r="A160" s="24"/>
      <c r="B160" s="24"/>
      <c r="C160" s="25"/>
    </row>
    <row r="161" spans="1:3" x14ac:dyDescent="0.35">
      <c r="A161" s="24"/>
      <c r="B161" s="24"/>
      <c r="C161" s="25"/>
    </row>
    <row r="162" spans="1:3" x14ac:dyDescent="0.35">
      <c r="A162" s="24"/>
      <c r="B162" s="24"/>
      <c r="C162" s="25"/>
    </row>
    <row r="163" spans="1:3" x14ac:dyDescent="0.35">
      <c r="A163" s="24"/>
      <c r="B163" s="24"/>
      <c r="C163" s="25"/>
    </row>
    <row r="164" spans="1:3" x14ac:dyDescent="0.35">
      <c r="A164" s="24"/>
      <c r="B164" s="24"/>
      <c r="C164" s="25"/>
    </row>
    <row r="165" spans="1:3" x14ac:dyDescent="0.35">
      <c r="A165" s="24"/>
      <c r="B165" s="24"/>
      <c r="C165" s="25"/>
    </row>
    <row r="166" spans="1:3" x14ac:dyDescent="0.35">
      <c r="A166" s="24"/>
      <c r="B166" s="24"/>
      <c r="C166" s="25"/>
    </row>
    <row r="167" spans="1:3" x14ac:dyDescent="0.35">
      <c r="A167" s="24"/>
      <c r="B167" s="24"/>
      <c r="C167" s="25"/>
    </row>
    <row r="168" spans="1:3" x14ac:dyDescent="0.35">
      <c r="A168" s="24"/>
      <c r="B168" s="24"/>
      <c r="C168" s="25"/>
    </row>
    <row r="169" spans="1:3" x14ac:dyDescent="0.35">
      <c r="A169" s="24"/>
      <c r="B169" s="24"/>
      <c r="C169" s="25"/>
    </row>
  </sheetData>
  <mergeCells count="1">
    <mergeCell ref="B1:D1"/>
  </mergeCells>
  <conditionalFormatting sqref="A3:A18">
    <cfRule type="expression" dxfId="6" priority="50">
      <formula>MOD(ROW(),2)=0</formula>
    </cfRule>
  </conditionalFormatting>
  <conditionalFormatting sqref="A21:A34">
    <cfRule type="expression" dxfId="5" priority="8">
      <formula>MOD(ROW(),2)=0</formula>
    </cfRule>
  </conditionalFormatting>
  <conditionalFormatting sqref="A37:C51">
    <cfRule type="expression" dxfId="4" priority="1">
      <formula>MOD(ROW(),2)=0</formula>
    </cfRule>
  </conditionalFormatting>
  <conditionalFormatting sqref="B3:C19">
    <cfRule type="expression" dxfId="3" priority="3">
      <formula>MOD(ROW(),2)=0</formula>
    </cfRule>
  </conditionalFormatting>
  <conditionalFormatting sqref="B21:C35">
    <cfRule type="expression" dxfId="2" priority="2">
      <formula>MOD(ROW(),2)=0</formula>
    </cfRule>
  </conditionalFormatting>
  <pageMargins left="0.19685039370078741" right="0" top="0.19685039370078741" bottom="0.19685039370078741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H67"/>
  <sheetViews>
    <sheetView zoomScaleNormal="100" workbookViewId="0">
      <selection activeCell="A13" sqref="A13"/>
    </sheetView>
  </sheetViews>
  <sheetFormatPr defaultRowHeight="14.5" x14ac:dyDescent="0.35"/>
  <cols>
    <col min="1" max="1" width="35.1796875" customWidth="1"/>
    <col min="2" max="3" width="38.26953125" bestFit="1" customWidth="1"/>
    <col min="6" max="6" width="10.453125" customWidth="1"/>
  </cols>
  <sheetData>
    <row r="1" spans="1:8" x14ac:dyDescent="0.35">
      <c r="A1" s="5" t="str">
        <f>IF(LEFT(TEXT(1000,".0#"),1)=".","Português","English")</f>
        <v>Português</v>
      </c>
    </row>
    <row r="2" spans="1:8" ht="15.5" x14ac:dyDescent="0.35">
      <c r="A2" t="str">
        <f>IF($A$1="English",C2,B2)</f>
        <v xml:space="preserve">Composição acionária  - </v>
      </c>
      <c r="B2" s="1" t="s">
        <v>44</v>
      </c>
      <c r="C2" s="1" t="s">
        <v>46</v>
      </c>
    </row>
    <row r="3" spans="1:8" ht="15.5" x14ac:dyDescent="0.35">
      <c r="A3" t="str">
        <f>IF($A$1="English",C3,B3)</f>
        <v># ações</v>
      </c>
      <c r="B3" s="1" t="s">
        <v>35</v>
      </c>
      <c r="C3" s="1" t="s">
        <v>21</v>
      </c>
      <c r="H3" s="31"/>
    </row>
    <row r="4" spans="1:8" ht="15.5" x14ac:dyDescent="0.35">
      <c r="A4" t="str">
        <f>IF($A$1="English",C4,B4)</f>
        <v>CAPITAL TOTAL</v>
      </c>
      <c r="B4" s="1" t="s">
        <v>23</v>
      </c>
      <c r="C4" s="1" t="s">
        <v>12</v>
      </c>
    </row>
    <row r="5" spans="1:8" ht="15.5" x14ac:dyDescent="0.35">
      <c r="A5" t="str">
        <f t="shared" ref="A5:A67" si="0">IF($A$1="English",C5,B5)</f>
        <v>Grupo de controle</v>
      </c>
      <c r="B5" s="2" t="s">
        <v>24</v>
      </c>
      <c r="C5" t="s">
        <v>22</v>
      </c>
      <c r="F5" t="str">
        <f>LEFT(TEXT(1000,".0"),1)</f>
        <v>.</v>
      </c>
    </row>
    <row r="6" spans="1:8" ht="15.5" x14ac:dyDescent="0.35">
      <c r="A6" t="str">
        <f t="shared" si="0"/>
        <v xml:space="preserve">  Governo Federal</v>
      </c>
      <c r="B6" s="2" t="s">
        <v>25</v>
      </c>
      <c r="C6" s="2" t="s">
        <v>2</v>
      </c>
    </row>
    <row r="7" spans="1:8" ht="15.5" x14ac:dyDescent="0.35">
      <c r="A7" t="str">
        <f t="shared" si="0"/>
        <v xml:space="preserve">  BNDESPar</v>
      </c>
      <c r="B7" s="2" t="s">
        <v>3</v>
      </c>
      <c r="C7" s="2" t="s">
        <v>3</v>
      </c>
    </row>
    <row r="8" spans="1:8" ht="15.5" x14ac:dyDescent="0.35">
      <c r="A8" t="str">
        <f t="shared" si="0"/>
        <v xml:space="preserve">  BNDES</v>
      </c>
      <c r="B8" s="2" t="s">
        <v>4</v>
      </c>
      <c r="C8" s="2" t="s">
        <v>4</v>
      </c>
    </row>
    <row r="9" spans="1:8" ht="15.5" x14ac:dyDescent="0.35">
      <c r="A9" t="str">
        <f t="shared" si="0"/>
        <v xml:space="preserve">  Fundo de Participação Social - FPS</v>
      </c>
      <c r="B9" s="2" t="s">
        <v>5</v>
      </c>
      <c r="C9" s="2" t="s">
        <v>5</v>
      </c>
    </row>
    <row r="10" spans="1:8" ht="15.5" x14ac:dyDescent="0.35">
      <c r="A10" t="str">
        <f t="shared" si="0"/>
        <v xml:space="preserve">  Caixa Econômica Federal - CEF</v>
      </c>
      <c r="B10" s="2" t="s">
        <v>20</v>
      </c>
      <c r="C10" s="2" t="s">
        <v>20</v>
      </c>
    </row>
    <row r="11" spans="1:8" ht="15.5" x14ac:dyDescent="0.35">
      <c r="A11" t="str">
        <f t="shared" si="0"/>
        <v>Investidores não-brasileiros *</v>
      </c>
      <c r="B11" s="2" t="s">
        <v>33</v>
      </c>
      <c r="C11" s="2" t="s">
        <v>14</v>
      </c>
    </row>
    <row r="12" spans="1:8" ht="15.5" x14ac:dyDescent="0.35">
      <c r="A12" t="str">
        <f t="shared" si="0"/>
        <v xml:space="preserve">  NYSE - ADRs</v>
      </c>
      <c r="B12" s="2" t="s">
        <v>1</v>
      </c>
      <c r="C12" s="2" t="s">
        <v>1</v>
      </c>
    </row>
    <row r="13" spans="1:8" ht="15.5" x14ac:dyDescent="0.35">
      <c r="A13" t="str">
        <f t="shared" si="0"/>
        <v xml:space="preserve">  B3</v>
      </c>
      <c r="B13" s="2" t="s">
        <v>6</v>
      </c>
      <c r="C13" s="2" t="s">
        <v>6</v>
      </c>
    </row>
    <row r="14" spans="1:8" ht="15.5" x14ac:dyDescent="0.35">
      <c r="A14" t="str">
        <f t="shared" si="0"/>
        <v>Investidores brasileiros *</v>
      </c>
      <c r="B14" s="2" t="s">
        <v>32</v>
      </c>
      <c r="C14" s="2" t="s">
        <v>15</v>
      </c>
    </row>
    <row r="15" spans="1:8" ht="15.5" x14ac:dyDescent="0.35">
      <c r="A15" t="str">
        <f t="shared" si="0"/>
        <v xml:space="preserve">  Investidores institucionais</v>
      </c>
      <c r="B15" s="2" t="s">
        <v>26</v>
      </c>
      <c r="C15" s="2" t="s">
        <v>11</v>
      </c>
    </row>
    <row r="16" spans="1:8" ht="15.5" x14ac:dyDescent="0.35">
      <c r="A16" t="str">
        <f t="shared" si="0"/>
        <v xml:space="preserve">  Varejo</v>
      </c>
      <c r="B16" s="3" t="s">
        <v>27</v>
      </c>
      <c r="C16" s="3" t="s">
        <v>7</v>
      </c>
    </row>
    <row r="17" spans="1:3" ht="15.5" x14ac:dyDescent="0.35">
      <c r="A17" t="str">
        <f t="shared" si="0"/>
        <v xml:space="preserve">    Fundos FMP-FGTS/FIA</v>
      </c>
      <c r="B17" s="4" t="s">
        <v>42</v>
      </c>
      <c r="C17" t="s">
        <v>43</v>
      </c>
    </row>
    <row r="18" spans="1:3" ht="15.5" x14ac:dyDescent="0.35">
      <c r="A18" t="str">
        <f t="shared" si="0"/>
        <v xml:space="preserve">    Varejo em geral</v>
      </c>
      <c r="B18" s="2" t="s">
        <v>28</v>
      </c>
      <c r="C18" t="s">
        <v>8</v>
      </c>
    </row>
    <row r="19" spans="1:3" ht="15.5" x14ac:dyDescent="0.35">
      <c r="A19" t="str">
        <f t="shared" si="0"/>
        <v>Total outstanding **</v>
      </c>
      <c r="B19" s="2" t="s">
        <v>19</v>
      </c>
      <c r="C19" s="2" t="s">
        <v>19</v>
      </c>
    </row>
    <row r="20" spans="1:3" ht="15.5" x14ac:dyDescent="0.35">
      <c r="A20" t="str">
        <f t="shared" si="0"/>
        <v>Ações em tesouraria</v>
      </c>
      <c r="B20" s="2" t="s">
        <v>31</v>
      </c>
      <c r="C20" s="2" t="s">
        <v>9</v>
      </c>
    </row>
    <row r="21" spans="1:3" ht="15.5" x14ac:dyDescent="0.35">
      <c r="A21" t="str">
        <f t="shared" si="0"/>
        <v>Total</v>
      </c>
      <c r="B21" s="2" t="s">
        <v>10</v>
      </c>
      <c r="C21" s="2" t="s">
        <v>10</v>
      </c>
    </row>
    <row r="22" spans="1:3" ht="15.5" x14ac:dyDescent="0.35">
      <c r="A22" t="str">
        <f t="shared" si="0"/>
        <v>* Free float</v>
      </c>
      <c r="B22" s="2" t="s">
        <v>13</v>
      </c>
      <c r="C22" s="2" t="s">
        <v>13</v>
      </c>
    </row>
    <row r="23" spans="1:3" ht="15.5" x14ac:dyDescent="0.35">
      <c r="B23" s="2"/>
      <c r="C23" s="2"/>
    </row>
    <row r="24" spans="1:3" ht="15.5" x14ac:dyDescent="0.35">
      <c r="A24" t="str">
        <f t="shared" si="0"/>
        <v>AÇÕES ORDINÁRIAS (PETR3, PBR-ADR)</v>
      </c>
      <c r="B24" s="2" t="s">
        <v>29</v>
      </c>
      <c r="C24" s="2" t="s">
        <v>16</v>
      </c>
    </row>
    <row r="25" spans="1:3" ht="15.5" x14ac:dyDescent="0.35">
      <c r="A25" t="str">
        <f t="shared" si="0"/>
        <v>Grupo de controle</v>
      </c>
      <c r="B25" s="2" t="s">
        <v>24</v>
      </c>
      <c r="C25" s="2" t="s">
        <v>22</v>
      </c>
    </row>
    <row r="26" spans="1:3" ht="15.5" x14ac:dyDescent="0.35">
      <c r="A26" t="str">
        <f t="shared" si="0"/>
        <v xml:space="preserve">  Governo Federal</v>
      </c>
      <c r="B26" s="2" t="s">
        <v>25</v>
      </c>
      <c r="C26" s="2" t="s">
        <v>2</v>
      </c>
    </row>
    <row r="27" spans="1:3" ht="15.5" x14ac:dyDescent="0.35">
      <c r="A27" t="str">
        <f t="shared" si="0"/>
        <v xml:space="preserve">  BNDESPar</v>
      </c>
      <c r="B27" s="2" t="s">
        <v>3</v>
      </c>
      <c r="C27" s="2" t="s">
        <v>3</v>
      </c>
    </row>
    <row r="28" spans="1:3" ht="15.5" x14ac:dyDescent="0.35">
      <c r="A28" t="str">
        <f t="shared" si="0"/>
        <v xml:space="preserve">  BNDES</v>
      </c>
      <c r="B28" s="2" t="s">
        <v>4</v>
      </c>
      <c r="C28" s="2" t="s">
        <v>4</v>
      </c>
    </row>
    <row r="29" spans="1:3" ht="15.5" x14ac:dyDescent="0.35">
      <c r="A29" t="str">
        <f t="shared" si="0"/>
        <v xml:space="preserve">  Fundo de Participação Social - FPS</v>
      </c>
      <c r="B29" s="2" t="s">
        <v>5</v>
      </c>
      <c r="C29" s="2" t="s">
        <v>5</v>
      </c>
    </row>
    <row r="30" spans="1:3" ht="15.5" x14ac:dyDescent="0.35">
      <c r="A30" t="str">
        <f t="shared" si="0"/>
        <v xml:space="preserve">  Caixa Econômica Federal - CEF</v>
      </c>
      <c r="B30" s="2" t="s">
        <v>20</v>
      </c>
      <c r="C30" s="2" t="s">
        <v>20</v>
      </c>
    </row>
    <row r="31" spans="1:3" ht="15.5" x14ac:dyDescent="0.35">
      <c r="A31" t="str">
        <f t="shared" si="0"/>
        <v>Investidores não-brasileiros *</v>
      </c>
      <c r="B31" s="2" t="s">
        <v>33</v>
      </c>
      <c r="C31" s="2" t="s">
        <v>14</v>
      </c>
    </row>
    <row r="32" spans="1:3" ht="15.5" x14ac:dyDescent="0.35">
      <c r="A32" t="str">
        <f t="shared" si="0"/>
        <v xml:space="preserve">  NYSE - ADRs</v>
      </c>
      <c r="B32" s="2" t="s">
        <v>1</v>
      </c>
      <c r="C32" s="2" t="s">
        <v>1</v>
      </c>
    </row>
    <row r="33" spans="1:3" ht="15.5" x14ac:dyDescent="0.35">
      <c r="A33" t="str">
        <f t="shared" si="0"/>
        <v xml:space="preserve">  B3</v>
      </c>
      <c r="B33" s="2" t="s">
        <v>6</v>
      </c>
      <c r="C33" s="2" t="s">
        <v>6</v>
      </c>
    </row>
    <row r="34" spans="1:3" ht="15.5" x14ac:dyDescent="0.35">
      <c r="A34" t="str">
        <f t="shared" si="0"/>
        <v>Investidores brasileiros *</v>
      </c>
      <c r="B34" s="2" t="s">
        <v>32</v>
      </c>
      <c r="C34" s="2" t="s">
        <v>15</v>
      </c>
    </row>
    <row r="35" spans="1:3" ht="15.5" x14ac:dyDescent="0.35">
      <c r="A35" t="str">
        <f t="shared" si="0"/>
        <v xml:space="preserve">  Investidores institucionais</v>
      </c>
      <c r="B35" s="2" t="s">
        <v>26</v>
      </c>
      <c r="C35" s="2" t="s">
        <v>11</v>
      </c>
    </row>
    <row r="36" spans="1:3" ht="15.5" x14ac:dyDescent="0.35">
      <c r="A36" t="str">
        <f t="shared" si="0"/>
        <v xml:space="preserve">  Varejo</v>
      </c>
      <c r="B36" s="3" t="s">
        <v>27</v>
      </c>
      <c r="C36" s="2" t="s">
        <v>7</v>
      </c>
    </row>
    <row r="37" spans="1:3" ht="15.5" x14ac:dyDescent="0.35">
      <c r="A37" t="str">
        <f t="shared" si="0"/>
        <v xml:space="preserve">    Fundos FMP-FGTS/FIA</v>
      </c>
      <c r="B37" s="4" t="s">
        <v>42</v>
      </c>
      <c r="C37" t="s">
        <v>43</v>
      </c>
    </row>
    <row r="38" spans="1:3" ht="15.5" x14ac:dyDescent="0.35">
      <c r="A38" t="str">
        <f t="shared" si="0"/>
        <v xml:space="preserve">    Varejo em geral</v>
      </c>
      <c r="B38" s="2" t="s">
        <v>28</v>
      </c>
      <c r="C38" s="2" t="s">
        <v>8</v>
      </c>
    </row>
    <row r="39" spans="1:3" ht="15.5" x14ac:dyDescent="0.35">
      <c r="A39" t="str">
        <f t="shared" si="0"/>
        <v>Total outstanding **</v>
      </c>
      <c r="B39" s="2" t="s">
        <v>19</v>
      </c>
      <c r="C39" s="2" t="s">
        <v>19</v>
      </c>
    </row>
    <row r="40" spans="1:3" ht="15.5" x14ac:dyDescent="0.35">
      <c r="A40" t="str">
        <f t="shared" si="0"/>
        <v>Ações em tesouraria</v>
      </c>
      <c r="B40" s="2" t="s">
        <v>31</v>
      </c>
      <c r="C40" s="2" t="s">
        <v>9</v>
      </c>
    </row>
    <row r="41" spans="1:3" ht="15.5" x14ac:dyDescent="0.35">
      <c r="A41" t="str">
        <f t="shared" si="0"/>
        <v>Total</v>
      </c>
      <c r="B41" s="2" t="s">
        <v>10</v>
      </c>
      <c r="C41" s="2" t="s">
        <v>10</v>
      </c>
    </row>
    <row r="42" spans="1:3" ht="15.5" x14ac:dyDescent="0.35">
      <c r="A42" t="str">
        <f t="shared" si="0"/>
        <v>* Free float</v>
      </c>
      <c r="B42" t="s">
        <v>13</v>
      </c>
      <c r="C42" s="2" t="s">
        <v>13</v>
      </c>
    </row>
    <row r="43" spans="1:3" ht="15.5" x14ac:dyDescent="0.35">
      <c r="C43" s="2"/>
    </row>
    <row r="44" spans="1:3" ht="15.5" x14ac:dyDescent="0.35">
      <c r="A44" t="str">
        <f t="shared" si="0"/>
        <v>AÇÕES PREFERENCIAIS (PETR4, PBR/A-ADR)</v>
      </c>
      <c r="B44" t="s">
        <v>34</v>
      </c>
      <c r="C44" s="2" t="s">
        <v>17</v>
      </c>
    </row>
    <row r="45" spans="1:3" ht="15.5" x14ac:dyDescent="0.35">
      <c r="A45" t="str">
        <f t="shared" si="0"/>
        <v>Grupo de controle</v>
      </c>
      <c r="B45" s="2" t="s">
        <v>24</v>
      </c>
      <c r="C45" s="2" t="s">
        <v>22</v>
      </c>
    </row>
    <row r="46" spans="1:3" ht="15.5" x14ac:dyDescent="0.35">
      <c r="A46" t="str">
        <f t="shared" si="0"/>
        <v xml:space="preserve">  Governo Federal</v>
      </c>
      <c r="B46" s="2" t="s">
        <v>25</v>
      </c>
      <c r="C46" s="2" t="s">
        <v>2</v>
      </c>
    </row>
    <row r="47" spans="1:3" ht="15.5" x14ac:dyDescent="0.35">
      <c r="A47" t="str">
        <f t="shared" si="0"/>
        <v xml:space="preserve">  BNDESPar</v>
      </c>
      <c r="B47" s="2" t="s">
        <v>3</v>
      </c>
      <c r="C47" s="2" t="s">
        <v>3</v>
      </c>
    </row>
    <row r="48" spans="1:3" ht="15.5" x14ac:dyDescent="0.35">
      <c r="A48" t="str">
        <f t="shared" si="0"/>
        <v xml:space="preserve">  BNDES</v>
      </c>
      <c r="B48" s="2" t="s">
        <v>4</v>
      </c>
      <c r="C48" s="2" t="s">
        <v>4</v>
      </c>
    </row>
    <row r="49" spans="1:3" ht="15.5" x14ac:dyDescent="0.35">
      <c r="A49" t="str">
        <f t="shared" si="0"/>
        <v xml:space="preserve">  Fundo de Participação Social - FPS</v>
      </c>
      <c r="B49" s="2" t="s">
        <v>5</v>
      </c>
      <c r="C49" s="2" t="s">
        <v>5</v>
      </c>
    </row>
    <row r="50" spans="1:3" ht="15.5" x14ac:dyDescent="0.35">
      <c r="A50" t="str">
        <f t="shared" si="0"/>
        <v xml:space="preserve">  Caixa Econômica Federal - CEF</v>
      </c>
      <c r="B50" s="2" t="s">
        <v>20</v>
      </c>
      <c r="C50" s="2" t="s">
        <v>20</v>
      </c>
    </row>
    <row r="51" spans="1:3" ht="15.5" x14ac:dyDescent="0.35">
      <c r="A51" t="str">
        <f t="shared" si="0"/>
        <v>Investidores não-brasileiros *</v>
      </c>
      <c r="B51" s="2" t="s">
        <v>33</v>
      </c>
      <c r="C51" s="2" t="s">
        <v>14</v>
      </c>
    </row>
    <row r="52" spans="1:3" ht="15.5" x14ac:dyDescent="0.35">
      <c r="A52" t="str">
        <f t="shared" si="0"/>
        <v xml:space="preserve">  NYSE - ADRs</v>
      </c>
      <c r="B52" s="2" t="s">
        <v>1</v>
      </c>
      <c r="C52" s="2" t="s">
        <v>1</v>
      </c>
    </row>
    <row r="53" spans="1:3" ht="15.5" x14ac:dyDescent="0.35">
      <c r="A53" t="str">
        <f t="shared" si="0"/>
        <v xml:space="preserve">  B3</v>
      </c>
      <c r="B53" s="2" t="s">
        <v>6</v>
      </c>
      <c r="C53" s="2" t="s">
        <v>6</v>
      </c>
    </row>
    <row r="54" spans="1:3" ht="15.5" x14ac:dyDescent="0.35">
      <c r="A54" t="str">
        <f t="shared" si="0"/>
        <v>Investidores brasileiros *</v>
      </c>
      <c r="B54" s="2" t="s">
        <v>32</v>
      </c>
      <c r="C54" s="2" t="s">
        <v>15</v>
      </c>
    </row>
    <row r="55" spans="1:3" ht="15.5" x14ac:dyDescent="0.35">
      <c r="A55" t="str">
        <f t="shared" si="0"/>
        <v xml:space="preserve">  Investidores institucionais</v>
      </c>
      <c r="B55" s="2" t="s">
        <v>26</v>
      </c>
      <c r="C55" s="2" t="s">
        <v>11</v>
      </c>
    </row>
    <row r="56" spans="1:3" ht="15.5" x14ac:dyDescent="0.35">
      <c r="A56" t="str">
        <f t="shared" si="0"/>
        <v xml:space="preserve">  Varejo</v>
      </c>
      <c r="B56" s="3" t="s">
        <v>27</v>
      </c>
      <c r="C56" s="2" t="s">
        <v>7</v>
      </c>
    </row>
    <row r="57" spans="1:3" ht="15.5" x14ac:dyDescent="0.35">
      <c r="A57" t="str">
        <f t="shared" si="0"/>
        <v xml:space="preserve">    Fundos FMP-FGTS/FIA</v>
      </c>
      <c r="B57" s="4" t="s">
        <v>42</v>
      </c>
      <c r="C57" t="s">
        <v>43</v>
      </c>
    </row>
    <row r="58" spans="1:3" ht="15.5" x14ac:dyDescent="0.35">
      <c r="A58" t="str">
        <f t="shared" si="0"/>
        <v xml:space="preserve">    Varejo em geral</v>
      </c>
      <c r="B58" s="2" t="s">
        <v>28</v>
      </c>
      <c r="C58" s="2" t="s">
        <v>8</v>
      </c>
    </row>
    <row r="59" spans="1:3" ht="15.5" x14ac:dyDescent="0.35">
      <c r="A59" t="str">
        <f t="shared" si="0"/>
        <v>Total outstanding **</v>
      </c>
      <c r="B59" s="2" t="s">
        <v>19</v>
      </c>
      <c r="C59" s="2" t="s">
        <v>19</v>
      </c>
    </row>
    <row r="60" spans="1:3" ht="15.5" x14ac:dyDescent="0.35">
      <c r="A60" t="str">
        <f t="shared" si="0"/>
        <v>Ações em tesouraria</v>
      </c>
      <c r="B60" s="2" t="s">
        <v>31</v>
      </c>
      <c r="C60" s="2" t="s">
        <v>9</v>
      </c>
    </row>
    <row r="61" spans="1:3" ht="15.5" x14ac:dyDescent="0.35">
      <c r="A61" t="str">
        <f t="shared" si="0"/>
        <v>Total</v>
      </c>
      <c r="B61" t="s">
        <v>10</v>
      </c>
      <c r="C61" s="2" t="s">
        <v>10</v>
      </c>
    </row>
    <row r="62" spans="1:3" ht="15.5" x14ac:dyDescent="0.35">
      <c r="A62" t="str">
        <f t="shared" si="0"/>
        <v>* Free float</v>
      </c>
      <c r="B62" t="s">
        <v>13</v>
      </c>
      <c r="C62" s="2" t="s">
        <v>13</v>
      </c>
    </row>
    <row r="63" spans="1:3" ht="15.5" x14ac:dyDescent="0.35">
      <c r="A63" t="str">
        <f t="shared" si="0"/>
        <v>** Sem as ações em tesouraria</v>
      </c>
      <c r="B63" t="s">
        <v>30</v>
      </c>
      <c r="C63" s="2" t="s">
        <v>18</v>
      </c>
    </row>
    <row r="65" spans="1:3" ht="24" x14ac:dyDescent="0.35">
      <c r="A65" s="9" t="str">
        <f t="shared" si="0"/>
        <v>Grupo de
controle</v>
      </c>
      <c r="B65" s="9" t="s">
        <v>36</v>
      </c>
      <c r="C65" s="9" t="s">
        <v>37</v>
      </c>
    </row>
    <row r="66" spans="1:3" ht="24" x14ac:dyDescent="0.35">
      <c r="A66" s="9" t="str">
        <f t="shared" si="0"/>
        <v>Brazilian
investors</v>
      </c>
      <c r="B66" s="29" t="s">
        <v>38</v>
      </c>
      <c r="C66" s="29" t="s">
        <v>39</v>
      </c>
    </row>
    <row r="67" spans="1:3" ht="24" x14ac:dyDescent="0.35">
      <c r="A67" s="9" t="str">
        <f t="shared" si="0"/>
        <v>Non-Brazilian
investors</v>
      </c>
      <c r="B67" s="29" t="s">
        <v>40</v>
      </c>
      <c r="C67" s="29" t="s">
        <v>41</v>
      </c>
    </row>
  </sheetData>
  <conditionalFormatting sqref="A65:A67">
    <cfRule type="expression" dxfId="1" priority="1">
      <formula>MOD(ROW(),2)=0</formula>
    </cfRule>
  </conditionalFormatting>
  <conditionalFormatting sqref="B65:C65">
    <cfRule type="expression" dxfId="0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4ADCA3-3120-45E3-9074-42673B7E55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7B150-0A2F-4E58-8465-10278BE5D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94428-E234-4106-B515-2FAFD5A98FF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87cec1b9-bc0e-4c94-88a2-658576a3e2c6"/>
    <ds:schemaRef ds:uri="http://purl.org/dc/dcmitype/"/>
    <ds:schemaRef ds:uri="http://schemas.openxmlformats.org/package/2006/metadata/core-properties"/>
    <ds:schemaRef ds:uri="3bcba1fa-c916-4888-8025-ab54e00f4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Capital_Social</vt:lpstr>
      <vt:lpstr>Titulos</vt:lpstr>
      <vt:lpstr>Capital_Social!Area_de_impressao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Fabio Luis Soares Xavier</dc:creator>
  <cp:lastModifiedBy>Marco Provenzano</cp:lastModifiedBy>
  <cp:lastPrinted>2024-06-06T18:58:07Z</cp:lastPrinted>
  <dcterms:created xsi:type="dcterms:W3CDTF">2017-01-05T13:21:46Z</dcterms:created>
  <dcterms:modified xsi:type="dcterms:W3CDTF">2025-01-15T14:20:28Z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2020-10-07T22:25:21Z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7490cb26-8777-45cf-8408-47ec8f311f45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0x0101005FDC41C831B3A14FBF4F00CDD75651EC</vt:lpwstr>
  </property>
  <property fmtid="{D5CDD505-2E9C-101B-9397-08002B2CF9AE}" pid="10" name="MediaServiceImageTags">
    <vt:lpwstr/>
  </property>
  <property fmtid="{D5CDD505-2E9C-101B-9397-08002B2CF9AE}" pid="11" name="Order">
    <vt:r8>29285300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